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defaultThemeVersion="166925"/>
  <mc:AlternateContent xmlns:mc="http://schemas.openxmlformats.org/markup-compatibility/2006">
    <mc:Choice Requires="x15">
      <x15ac:absPath xmlns:x15ac="http://schemas.microsoft.com/office/spreadsheetml/2010/11/ac" url="https://mailmissouri.sharepoint.com/sites/AgIntelTEAM-Ogrp/Shared Documents/General/Market Channel Cost Assessment/"/>
    </mc:Choice>
  </mc:AlternateContent>
  <xr:revisionPtr revIDLastSave="117" documentId="8_{2F41D008-26C4-40D1-85C6-5F4922B0A926}" xr6:coauthVersionLast="47" xr6:coauthVersionMax="47" xr10:uidLastSave="{6C3BAA83-2C7C-41F0-A547-42A1F3B46F79}"/>
  <bookViews>
    <workbookView xWindow="67080" yWindow="-120" windowWidth="29040" windowHeight="15720" tabRatio="859" xr2:uid="{2B0AB455-CE4E-4826-9B73-349D6CF5FD70}"/>
  </bookViews>
  <sheets>
    <sheet name="Welcome" sheetId="3" r:id="rId1"/>
    <sheet name="FixedCosts" sheetId="20" r:id="rId2"/>
    <sheet name="MarketChannels" sheetId="4" r:id="rId3"/>
    <sheet name="YesNo" sheetId="23" state="hidden" r:id="rId4"/>
    <sheet name="CSA" sheetId="25" r:id="rId5"/>
    <sheet name="Distributor" sheetId="15" r:id="rId6"/>
    <sheet name="FarmersMarket" sheetId="14" r:id="rId7"/>
    <sheet name="Grocery" sheetId="13" r:id="rId8"/>
    <sheet name="HomeDelivery" sheetId="18" r:id="rId9"/>
    <sheet name="Online" sheetId="17" r:id="rId10"/>
    <sheet name="Restaurant" sheetId="19" r:id="rId11"/>
    <sheet name="RoadsideRetailStand" sheetId="16" r:id="rId12"/>
    <sheet name="Upick" sheetId="12" r:id="rId13"/>
    <sheet name="Summary" sheetId="26" r:id="rId1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6" i="26" l="1"/>
  <c r="I8" i="26"/>
  <c r="I9" i="26"/>
  <c r="I10" i="26"/>
  <c r="I11" i="26"/>
  <c r="I12" i="26"/>
  <c r="I13" i="26"/>
  <c r="I14" i="26"/>
  <c r="I15" i="26"/>
  <c r="I7" i="26"/>
  <c r="G21" i="20"/>
  <c r="B16" i="20" s="1"/>
  <c r="F21" i="20"/>
  <c r="B15" i="20" s="1"/>
  <c r="J10" i="26" l="1"/>
  <c r="K10" i="26"/>
  <c r="J11" i="26"/>
  <c r="K11" i="26" s="1"/>
  <c r="J12" i="26"/>
  <c r="K12" i="26"/>
  <c r="J14" i="26"/>
  <c r="K14" i="26" s="1"/>
  <c r="J15" i="26"/>
  <c r="K15" i="26"/>
  <c r="J7" i="26"/>
  <c r="K7" i="26" s="1"/>
  <c r="E9" i="26" l="1"/>
  <c r="E10" i="26"/>
  <c r="E11" i="26"/>
  <c r="E12" i="26"/>
  <c r="E14" i="26"/>
  <c r="E15" i="26"/>
  <c r="E8" i="26"/>
  <c r="E7" i="26"/>
  <c r="E13" i="26" l="1"/>
  <c r="G11" i="20"/>
  <c r="B8" i="20" s="1"/>
  <c r="D11" i="4" l="1"/>
  <c r="G12" i="12" l="1"/>
  <c r="C8" i="12" s="1"/>
  <c r="G18" i="19"/>
  <c r="C11" i="19" s="1"/>
  <c r="G12" i="19"/>
  <c r="C8" i="19" s="1"/>
  <c r="G18" i="13"/>
  <c r="C12" i="13" s="1"/>
  <c r="G12" i="13"/>
  <c r="C8" i="13" s="1"/>
  <c r="C21" i="13" s="1"/>
  <c r="F10" i="26" s="1"/>
  <c r="G18" i="15"/>
  <c r="C14" i="15" s="1"/>
  <c r="G12" i="15"/>
  <c r="C8" i="15" s="1"/>
  <c r="G18" i="18"/>
  <c r="G12" i="18"/>
  <c r="G18" i="17"/>
  <c r="C13" i="17" s="1"/>
  <c r="G12" i="17"/>
  <c r="C8" i="17" s="1"/>
  <c r="C19" i="17" s="1"/>
  <c r="F12" i="26" s="1"/>
  <c r="G12" i="16"/>
  <c r="C8" i="16" s="1"/>
  <c r="G17" i="25"/>
  <c r="C12" i="25" s="1"/>
  <c r="G11" i="25"/>
  <c r="C7" i="25" s="1"/>
  <c r="G18" i="14"/>
  <c r="G12" i="14"/>
  <c r="F11" i="20"/>
  <c r="C19" i="19" l="1"/>
  <c r="F13" i="26" s="1"/>
  <c r="C19" i="15"/>
  <c r="F8" i="26" s="1"/>
  <c r="C18" i="25"/>
  <c r="F7" i="26" s="1"/>
  <c r="C20" i="16"/>
  <c r="F14" i="26" s="1"/>
  <c r="C21" i="12"/>
  <c r="F15" i="26" s="1"/>
  <c r="B7" i="20"/>
  <c r="B22" i="20" s="1"/>
  <c r="C15" i="14" l="1"/>
  <c r="C8" i="14"/>
  <c r="C23" i="14" s="1"/>
  <c r="F9" i="26" s="1"/>
  <c r="C9" i="18"/>
  <c r="C8" i="18"/>
  <c r="C18" i="18" l="1"/>
  <c r="F11" i="26" s="1"/>
  <c r="D13" i="4"/>
  <c r="D12" i="4"/>
  <c r="D10" i="4"/>
  <c r="D9" i="4"/>
  <c r="D8" i="4"/>
  <c r="D7" i="4"/>
  <c r="D6" i="4"/>
  <c r="F16" i="26" l="1"/>
  <c r="D5" i="4"/>
  <c r="E16" i="26" l="1"/>
  <c r="G14" i="26" l="1"/>
  <c r="H14" i="26" s="1"/>
  <c r="G12" i="26"/>
  <c r="H12" i="26" s="1"/>
  <c r="G13" i="26"/>
  <c r="H13" i="26" s="1"/>
  <c r="J13" i="26" s="1"/>
  <c r="K13" i="26" s="1"/>
  <c r="G9" i="26"/>
  <c r="H9" i="26" s="1"/>
  <c r="J9" i="26" s="1"/>
  <c r="K9" i="26" s="1"/>
  <c r="G8" i="26"/>
  <c r="H8" i="26" s="1"/>
  <c r="J8" i="26" s="1"/>
  <c r="K8" i="26" s="1"/>
  <c r="G7" i="26"/>
  <c r="G15" i="26"/>
  <c r="H15" i="26" s="1"/>
  <c r="G10" i="26"/>
  <c r="H10" i="26" s="1"/>
  <c r="G11" i="26"/>
  <c r="H11" i="26" s="1"/>
  <c r="G16" i="26" l="1"/>
  <c r="H7" i="26"/>
</calcChain>
</file>

<file path=xl/sharedStrings.xml><?xml version="1.0" encoding="utf-8"?>
<sst xmlns="http://schemas.openxmlformats.org/spreadsheetml/2006/main" count="412" uniqueCount="199">
  <si>
    <t>Market Channel Cost Assessment</t>
  </si>
  <si>
    <t xml:space="preserve">Food and farm businesses may sell their products through a range of market channels. Examples include farmers markets, CSAs, U-picks and online marketplaces. </t>
  </si>
  <si>
    <r>
      <t xml:space="preserve">The cost and time commitment involved to market products varies by the market channels you use to sell products. With this assessment tool, you can anticipate the costs incurred to sell products through different market channels and compare your estimated costs and revenue by channel to gauge the return on your marketing investment. </t>
    </r>
    <r>
      <rPr>
        <i/>
        <sz val="11"/>
        <color rgb="FF000000"/>
        <rFont val="Segoe UI"/>
        <family val="2"/>
      </rPr>
      <t>Note, this tool is for educational purposes only. The user assumes all risks associated with its use.</t>
    </r>
  </si>
  <si>
    <t xml:space="preserve">Take the following steps to use the tool.  </t>
  </si>
  <si>
    <r>
      <rPr>
        <b/>
        <sz val="11"/>
        <color theme="1"/>
        <rFont val="Segoe UI"/>
        <family val="2"/>
      </rPr>
      <t>1. Begin by documenting your marketing-related fixed costs</t>
    </r>
    <r>
      <rPr>
        <sz val="11"/>
        <color theme="1"/>
        <rFont val="Segoe UI"/>
        <family val="2"/>
      </rPr>
      <t xml:space="preserve"> that will stay consistent regardless of the number or type of market channels you choose for selling products. Note these costs in the FixedCosts sheet.</t>
    </r>
  </si>
  <si>
    <t>Go to FixedCosts sheet.</t>
  </si>
  <si>
    <r>
      <rPr>
        <b/>
        <sz val="11"/>
        <color theme="1"/>
        <rFont val="Segoe UI"/>
        <family val="2"/>
      </rPr>
      <t>2. Next, review the market channels listed in the MarketChannels sheet.</t>
    </r>
    <r>
      <rPr>
        <sz val="11"/>
        <color theme="1"/>
        <rFont val="Segoe UI"/>
        <family val="2"/>
      </rPr>
      <t xml:space="preserve"> You'll want to select those where you sell or plan to sell products. For each market channel marked "yes," a link will load to direct you to a sheet where you can input the channel-specific costs associated with making sales in the particular channel. Complete the costs form for each market channel used to sell your products.</t>
    </r>
  </si>
  <si>
    <t>Go to MarketChannels sheet.</t>
  </si>
  <si>
    <r>
      <rPr>
        <b/>
        <sz val="11"/>
        <color rgb="FF000000"/>
        <rFont val="Segoe UI"/>
        <family val="2"/>
      </rPr>
      <t>3. Refer to the Summary sheet to find your total estimated marketing costs</t>
    </r>
    <r>
      <rPr>
        <sz val="11"/>
        <color rgb="FF000000"/>
        <rFont val="Segoe UI"/>
        <family val="2"/>
      </rPr>
      <t>. Enter your projected sales total by channel, so you may evaluate market channels based on the amount of cost you incur relative to the sales you project to generate.</t>
    </r>
  </si>
  <si>
    <t>Go to Summary sheet.</t>
  </si>
  <si>
    <r>
      <t xml:space="preserve">4. For help with using this tool, read the "Refining Market Channel Selections Based on Cost" publication. </t>
    </r>
    <r>
      <rPr>
        <sz val="11"/>
        <color theme="1"/>
        <rFont val="Segoe UI"/>
        <family val="2"/>
      </rPr>
      <t xml:space="preserve">It defines terms and concepts mentioned in the tool, and it provides an example of how a farm would put the tool into practice. </t>
    </r>
  </si>
  <si>
    <t>Go to help guide.</t>
  </si>
  <si>
    <r>
      <rPr>
        <b/>
        <sz val="11"/>
        <color rgb="FF000000"/>
        <rFont val="Segoe UI"/>
        <family val="2"/>
      </rPr>
      <t>This tools assists with assessing marketing costs.</t>
    </r>
    <r>
      <rPr>
        <sz val="11"/>
        <color rgb="FF000000"/>
        <rFont val="Segoe UI"/>
        <family val="2"/>
      </rPr>
      <t xml:space="preserve"> You can find other tools and resources to inform farm marketing, production and management decisions from the free Intel for Ag website.</t>
    </r>
  </si>
  <si>
    <t>Go to intelforag.org</t>
  </si>
  <si>
    <t>Marketing Fixed Costs</t>
  </si>
  <si>
    <r>
      <t xml:space="preserve">Regardless of how many units you sell or the market channels you use, fixed costs stay consistent. You can consider marketing-related fixed costs as baseline investments meant to support sales across market channels. </t>
    </r>
    <r>
      <rPr>
        <b/>
        <sz val="11"/>
        <color rgb="FF000000"/>
        <rFont val="Segoe UI"/>
        <family val="2"/>
      </rPr>
      <t>In this sheet, estimate annual totals for the following fixed costs by entering costs in the gray-highlighted cells.</t>
    </r>
    <r>
      <rPr>
        <sz val="11"/>
        <color rgb="FF000000"/>
        <rFont val="Segoe UI"/>
        <family val="2"/>
      </rPr>
      <t xml:space="preserve"> Use the calculators on the side to help estimate the labor and capital-related costs noted in white.</t>
    </r>
  </si>
  <si>
    <t>Annual fixed costs</t>
  </si>
  <si>
    <t>Strategy and Planning &amp; Content Development Calculator</t>
  </si>
  <si>
    <t>Market research</t>
  </si>
  <si>
    <t>Labor</t>
  </si>
  <si>
    <t>Strategy and planning labor</t>
  </si>
  <si>
    <t>Strategy and planning</t>
  </si>
  <si>
    <t>Content development</t>
  </si>
  <si>
    <r>
      <rPr>
        <sz val="11"/>
        <color rgb="FF000000"/>
        <rFont val="Segoe UI"/>
        <family val="2"/>
      </rPr>
      <t xml:space="preserve">Content development labor </t>
    </r>
    <r>
      <rPr>
        <i/>
        <sz val="11"/>
        <color rgb="FF000000"/>
        <rFont val="Segoe UI"/>
        <family val="2"/>
      </rPr>
      <t>(e.g., marketing assistant, intern)</t>
    </r>
  </si>
  <si>
    <t>Days per year</t>
  </si>
  <si>
    <r>
      <t xml:space="preserve">Consultant or freelancer services </t>
    </r>
    <r>
      <rPr>
        <i/>
        <sz val="11"/>
        <color theme="1"/>
        <rFont val="Segoe UI"/>
        <family val="2"/>
      </rPr>
      <t>(e.g., hired photographer, videographer)</t>
    </r>
  </si>
  <si>
    <t>Hours per day</t>
  </si>
  <si>
    <t>Rate per hour</t>
  </si>
  <si>
    <r>
      <t xml:space="preserve">Content development subscriptions </t>
    </r>
    <r>
      <rPr>
        <i/>
        <sz val="11"/>
        <color theme="1"/>
        <rFont val="Segoe UI"/>
        <family val="2"/>
      </rPr>
      <t>(e.g., Adobe Creative Cloud, Canva)</t>
    </r>
  </si>
  <si>
    <t>Estimate</t>
  </si>
  <si>
    <r>
      <t>Email distribution system</t>
    </r>
    <r>
      <rPr>
        <i/>
        <sz val="11"/>
        <color theme="1"/>
        <rFont val="Segoe UI"/>
        <family val="2"/>
      </rPr>
      <t xml:space="preserve"> (e.g., Mailchimp, Constant Contact)</t>
    </r>
  </si>
  <si>
    <t>Website development, maintenance and domain hosting</t>
  </si>
  <si>
    <t>Capital Expenditures to Access Markets Calculator</t>
  </si>
  <si>
    <r>
      <rPr>
        <sz val="11"/>
        <color rgb="FF000000"/>
        <rFont val="Segoe UI"/>
        <family val="2"/>
      </rPr>
      <t xml:space="preserve">Point of sale system subscription </t>
    </r>
    <r>
      <rPr>
        <i/>
        <sz val="11"/>
        <color rgb="FF000000"/>
        <rFont val="Segoe UI"/>
        <family val="2"/>
      </rPr>
      <t>(e.g., Square, QuickBooks)</t>
    </r>
  </si>
  <si>
    <t>Item</t>
  </si>
  <si>
    <t>Dollars</t>
  </si>
  <si>
    <t>Delivery vehicle</t>
  </si>
  <si>
    <r>
      <t xml:space="preserve">Other ownership costs for capital to access markets </t>
    </r>
    <r>
      <rPr>
        <i/>
        <sz val="11"/>
        <color rgb="FF000000"/>
        <rFont val="Segoe UI"/>
        <family val="2"/>
      </rPr>
      <t>(e.g., taxes, insurance, overhead)</t>
    </r>
  </si>
  <si>
    <t>Cold Storage</t>
  </si>
  <si>
    <t xml:space="preserve">Other  </t>
  </si>
  <si>
    <t>Dry storage</t>
  </si>
  <si>
    <t>Other</t>
  </si>
  <si>
    <t>Point of sale hardware</t>
  </si>
  <si>
    <t>Total</t>
  </si>
  <si>
    <t xml:space="preserve">    Fixed costs </t>
  </si>
  <si>
    <t>Market Channel Selection</t>
  </si>
  <si>
    <t xml:space="preserve">In this table, mark the market channels you use to sell product by selecting a gray-highlighted cell and choosing "yes" from the dropdown list provided. Then, for all channels where you make sales, go to their respective sheets to record the marketing costs incurred to sell through them. </t>
  </si>
  <si>
    <t>Market channel</t>
  </si>
  <si>
    <t>Next step</t>
  </si>
  <si>
    <t>CSA - Community Supported Agriculture</t>
  </si>
  <si>
    <t>Yes</t>
  </si>
  <si>
    <t>Distributor</t>
  </si>
  <si>
    <t>Farmers market</t>
  </si>
  <si>
    <t>Grocery</t>
  </si>
  <si>
    <t>Home delivery</t>
  </si>
  <si>
    <t>Online</t>
  </si>
  <si>
    <t>Restaurant</t>
  </si>
  <si>
    <t>Roadside or retail shop</t>
  </si>
  <si>
    <t>U-pick</t>
  </si>
  <si>
    <t>No</t>
  </si>
  <si>
    <t>CSA (Community Supported Agriculture) Costs</t>
  </si>
  <si>
    <r>
      <t xml:space="preserve">Estimate the marketing-related costs involved in </t>
    </r>
    <r>
      <rPr>
        <b/>
        <sz val="11"/>
        <color rgb="FF000000"/>
        <rFont val="Segoe UI"/>
        <family val="2"/>
      </rPr>
      <t>running your CSA</t>
    </r>
    <r>
      <rPr>
        <sz val="11"/>
        <color rgb="FF000000"/>
        <rFont val="Segoe UI"/>
        <family val="2"/>
      </rPr>
      <t xml:space="preserve"> in the gray-highlighted boxes. </t>
    </r>
  </si>
  <si>
    <r>
      <rPr>
        <sz val="11"/>
        <color rgb="FF000000"/>
        <rFont val="Segoe UI"/>
        <family val="2"/>
      </rPr>
      <t xml:space="preserve">Only count costs you </t>
    </r>
    <r>
      <rPr>
        <b/>
        <sz val="11"/>
        <color rgb="FF000000"/>
        <rFont val="Segoe UI"/>
        <family val="2"/>
      </rPr>
      <t>have not already included in the FixedCosts sheet.</t>
    </r>
  </si>
  <si>
    <t>Use the calculators to the right to simplify estimating annual costs for line items in white.</t>
  </si>
  <si>
    <t>Annual costs</t>
  </si>
  <si>
    <r>
      <t>% of costs assigned to this enterprise</t>
    </r>
    <r>
      <rPr>
        <b/>
        <vertAlign val="superscript"/>
        <sz val="11"/>
        <color theme="0"/>
        <rFont val="Segoe UI"/>
        <family val="2"/>
      </rPr>
      <t>1</t>
    </r>
    <r>
      <rPr>
        <b/>
        <sz val="11"/>
        <color theme="0"/>
        <rFont val="Segoe UI"/>
        <family val="2"/>
      </rPr>
      <t xml:space="preserve"> </t>
    </r>
  </si>
  <si>
    <t>Calculators</t>
  </si>
  <si>
    <r>
      <t xml:space="preserve">Labor </t>
    </r>
    <r>
      <rPr>
        <i/>
        <sz val="11"/>
        <color theme="1"/>
        <rFont val="Segoe UI"/>
        <family val="2"/>
      </rPr>
      <t>(e.g., delivery, customer communication)</t>
    </r>
  </si>
  <si>
    <r>
      <t xml:space="preserve">Packaging </t>
    </r>
    <r>
      <rPr>
        <i/>
        <sz val="11"/>
        <color theme="1"/>
        <rFont val="Segoe UI"/>
        <family val="2"/>
      </rPr>
      <t>(e.g., boxes, cold packs, bags)</t>
    </r>
    <r>
      <rPr>
        <vertAlign val="superscript"/>
        <sz val="11"/>
        <color theme="1"/>
        <rFont val="Segoe UI"/>
        <family val="2"/>
      </rPr>
      <t>2</t>
    </r>
  </si>
  <si>
    <r>
      <t>Labels (</t>
    </r>
    <r>
      <rPr>
        <i/>
        <sz val="11"/>
        <color theme="1"/>
        <rFont val="Segoe UI"/>
        <family val="2"/>
      </rPr>
      <t>e.g., stickers)</t>
    </r>
    <r>
      <rPr>
        <vertAlign val="superscript"/>
        <sz val="11"/>
        <color theme="1"/>
        <rFont val="Segoe UI"/>
        <family val="2"/>
      </rPr>
      <t>2</t>
    </r>
  </si>
  <si>
    <t>Pickup venue rental</t>
  </si>
  <si>
    <r>
      <t xml:space="preserve">Display supplies </t>
    </r>
    <r>
      <rPr>
        <i/>
        <sz val="11"/>
        <color theme="1"/>
        <rFont val="Segoe UI"/>
        <family val="2"/>
      </rPr>
      <t>(e.g., tables, linens, décor)</t>
    </r>
  </si>
  <si>
    <t>Delivery mileage</t>
  </si>
  <si>
    <r>
      <t xml:space="preserve">Customer appreciation </t>
    </r>
    <r>
      <rPr>
        <i/>
        <sz val="11"/>
        <color theme="1"/>
        <rFont val="Segoe UI"/>
        <family val="2"/>
      </rPr>
      <t>(e.g., farm activities, promotions)</t>
    </r>
  </si>
  <si>
    <r>
      <t xml:space="preserve">Payment processing </t>
    </r>
    <r>
      <rPr>
        <i/>
        <sz val="11"/>
        <color rgb="FF000000"/>
        <rFont val="Segoe UI"/>
        <family val="2"/>
      </rPr>
      <t>(transaction fees)</t>
    </r>
    <r>
      <rPr>
        <vertAlign val="superscript"/>
        <sz val="11"/>
        <color rgb="FF000000"/>
        <rFont val="Segoe UI"/>
        <family val="2"/>
      </rPr>
      <t>3</t>
    </r>
  </si>
  <si>
    <t>Miles per week</t>
  </si>
  <si>
    <t xml:space="preserve">Crates and/or racks for product transportation </t>
  </si>
  <si>
    <t xml:space="preserve">Weeks per year </t>
  </si>
  <si>
    <t>Rate per mile</t>
  </si>
  <si>
    <t xml:space="preserve">    CSA marketing costs </t>
  </si>
  <si>
    <r>
      <rPr>
        <vertAlign val="superscript"/>
        <sz val="11"/>
        <color theme="1"/>
        <rFont val="Segoe UI"/>
        <family val="2"/>
      </rPr>
      <t>1</t>
    </r>
    <r>
      <rPr>
        <sz val="11"/>
        <color theme="1"/>
        <rFont val="Segoe UI"/>
        <family val="2"/>
      </rPr>
      <t>If other portions of your business share overhead costs with the enterprise you're evaluating here, then you can limit your marketing cost analysis to just this enterprise by noting in column D the percentage of all revenue attributed to this enterprise. By default, the tool assumes 100% of costs are tied to one enterprise.</t>
    </r>
  </si>
  <si>
    <r>
      <rPr>
        <vertAlign val="superscript"/>
        <sz val="11"/>
        <color theme="1"/>
        <rFont val="Segoe UI"/>
        <family val="2"/>
      </rPr>
      <t>2</t>
    </r>
    <r>
      <rPr>
        <sz val="11"/>
        <color theme="1"/>
        <rFont val="Segoe UI"/>
        <family val="2"/>
      </rPr>
      <t xml:space="preserve">Avoid double-counting packaging and labeling costs between this tool and the break-even cost of production tool. </t>
    </r>
  </si>
  <si>
    <r>
      <rPr>
        <vertAlign val="superscript"/>
        <sz val="11"/>
        <color theme="1"/>
        <rFont val="Segoe UI"/>
        <family val="2"/>
      </rPr>
      <t xml:space="preserve">3 </t>
    </r>
    <r>
      <rPr>
        <sz val="11"/>
        <color theme="1"/>
        <rFont val="Segoe UI"/>
        <family val="2"/>
      </rPr>
      <t>These are the additional fees — beyond hardware and subscription — you will pay to your point of sale system provider.</t>
    </r>
  </si>
  <si>
    <t>Distributor Costs</t>
  </si>
  <si>
    <r>
      <rPr>
        <sz val="11"/>
        <color rgb="FF000000"/>
        <rFont val="Segoe UI"/>
        <family val="2"/>
      </rPr>
      <t xml:space="preserve">Estimate the marketing-related costs involved in </t>
    </r>
    <r>
      <rPr>
        <b/>
        <sz val="11"/>
        <color rgb="FF000000"/>
        <rFont val="Segoe UI"/>
        <family val="2"/>
      </rPr>
      <t xml:space="preserve">selling to distributors </t>
    </r>
    <r>
      <rPr>
        <sz val="11"/>
        <color rgb="FF000000"/>
        <rFont val="Segoe UI"/>
        <family val="2"/>
      </rPr>
      <t>in the gray-highlighted boxes.</t>
    </r>
  </si>
  <si>
    <r>
      <t xml:space="preserve">Labor </t>
    </r>
    <r>
      <rPr>
        <i/>
        <sz val="11"/>
        <color theme="1"/>
        <rFont val="Segoe UI"/>
        <family val="2"/>
      </rPr>
      <t>(e.g., packing orders, communicating with distributor)</t>
    </r>
  </si>
  <si>
    <t xml:space="preserve">Brokerage fees </t>
  </si>
  <si>
    <r>
      <t xml:space="preserve">Shipping packaging </t>
    </r>
    <r>
      <rPr>
        <i/>
        <sz val="11"/>
        <color theme="1"/>
        <rFont val="Segoe UI"/>
        <family val="2"/>
      </rPr>
      <t>(e.g., crates, boxes)</t>
    </r>
  </si>
  <si>
    <r>
      <t xml:space="preserve">Retail-ready packaging </t>
    </r>
    <r>
      <rPr>
        <i/>
        <sz val="11"/>
        <color rgb="FF000000"/>
        <rFont val="Segoe UI"/>
        <family val="2"/>
      </rPr>
      <t>(e.g., boxes, clamshells, bags)</t>
    </r>
    <r>
      <rPr>
        <i/>
        <vertAlign val="superscript"/>
        <sz val="11"/>
        <color rgb="FF000000"/>
        <rFont val="Segoe UI"/>
        <family val="2"/>
      </rPr>
      <t>2</t>
    </r>
  </si>
  <si>
    <r>
      <t>Labels (</t>
    </r>
    <r>
      <rPr>
        <i/>
        <sz val="11"/>
        <color rgb="FF000000"/>
        <rFont val="Segoe UI"/>
        <family val="2"/>
      </rPr>
      <t>e.g., stickers, UPCs, price look-up codes)</t>
    </r>
    <r>
      <rPr>
        <i/>
        <vertAlign val="superscript"/>
        <sz val="11"/>
        <color rgb="FF000000"/>
        <rFont val="Segoe UI"/>
        <family val="2"/>
      </rPr>
      <t>2</t>
    </r>
  </si>
  <si>
    <t>Pallets</t>
  </si>
  <si>
    <t>Mileage to distributor warehouse</t>
  </si>
  <si>
    <t>Mileage</t>
  </si>
  <si>
    <t>Grower certifications required</t>
  </si>
  <si>
    <t xml:space="preserve">    Distributor marketing costs </t>
  </si>
  <si>
    <t>Farmers Market Costs</t>
  </si>
  <si>
    <r>
      <rPr>
        <sz val="11"/>
        <color rgb="FF000000"/>
        <rFont val="Segoe UI"/>
        <family val="2"/>
      </rPr>
      <t>Estimate the marketing-related costs involved in</t>
    </r>
    <r>
      <rPr>
        <b/>
        <sz val="11"/>
        <color rgb="FF000000"/>
        <rFont val="Segoe UI"/>
        <family val="2"/>
      </rPr>
      <t xml:space="preserve"> running your farmers market booth </t>
    </r>
    <r>
      <rPr>
        <sz val="11"/>
        <color rgb="FF000000"/>
        <rFont val="Segoe UI"/>
        <family val="2"/>
      </rPr>
      <t xml:space="preserve">in the gray-highlighted boxes. </t>
    </r>
  </si>
  <si>
    <r>
      <t xml:space="preserve">Only count costs you </t>
    </r>
    <r>
      <rPr>
        <b/>
        <sz val="11"/>
        <color rgb="FF000000"/>
        <rFont val="Segoe UI"/>
        <family val="2"/>
      </rPr>
      <t>have not already included in the FixedCosts sheet.</t>
    </r>
  </si>
  <si>
    <r>
      <t xml:space="preserve">Labor </t>
    </r>
    <r>
      <rPr>
        <i/>
        <sz val="11"/>
        <color theme="1"/>
        <rFont val="Segoe UI"/>
        <family val="2"/>
      </rPr>
      <t>(e.g., transportation, setup, sales)</t>
    </r>
  </si>
  <si>
    <t>Booth space fee</t>
  </si>
  <si>
    <t>Vendor license or permit</t>
  </si>
  <si>
    <r>
      <t xml:space="preserve">Display supplies </t>
    </r>
    <r>
      <rPr>
        <i/>
        <sz val="11"/>
        <color theme="1"/>
        <rFont val="Segoe UI"/>
        <family val="2"/>
      </rPr>
      <t>(e.g., tables, tents, linens, décor)</t>
    </r>
  </si>
  <si>
    <t>Signage</t>
  </si>
  <si>
    <r>
      <t xml:space="preserve">Packaging </t>
    </r>
    <r>
      <rPr>
        <i/>
        <sz val="11"/>
        <color rgb="FF000000"/>
        <rFont val="Segoe UI"/>
        <family val="2"/>
      </rPr>
      <t>(e.g., bags, cartons)</t>
    </r>
    <r>
      <rPr>
        <i/>
        <vertAlign val="superscript"/>
        <sz val="11"/>
        <color rgb="FF000000"/>
        <rFont val="Segoe UI"/>
        <family val="2"/>
      </rPr>
      <t>2</t>
    </r>
  </si>
  <si>
    <r>
      <t>Labels (</t>
    </r>
    <r>
      <rPr>
        <i/>
        <sz val="11"/>
        <color rgb="FF000000"/>
        <rFont val="Segoe UI"/>
        <family val="2"/>
      </rPr>
      <t>e.g., stickers)</t>
    </r>
    <r>
      <rPr>
        <i/>
        <vertAlign val="superscript"/>
        <sz val="11"/>
        <color rgb="FF000000"/>
        <rFont val="Segoe UI"/>
        <family val="2"/>
      </rPr>
      <t>2</t>
    </r>
  </si>
  <si>
    <t>Coolers</t>
  </si>
  <si>
    <t>Handwashing station</t>
  </si>
  <si>
    <t xml:space="preserve">    Farmers market marketing costs </t>
  </si>
  <si>
    <t>Grocery Costs</t>
  </si>
  <si>
    <r>
      <rPr>
        <sz val="11"/>
        <color rgb="FF000000"/>
        <rFont val="Segoe UI"/>
        <family val="2"/>
      </rPr>
      <t xml:space="preserve">Estimate the marketing-related costs involved in </t>
    </r>
    <r>
      <rPr>
        <b/>
        <sz val="11"/>
        <color rgb="FF000000"/>
        <rFont val="Segoe UI"/>
        <family val="2"/>
      </rPr>
      <t xml:space="preserve">selling to grocery stores </t>
    </r>
    <r>
      <rPr>
        <sz val="11"/>
        <color rgb="FF000000"/>
        <rFont val="Segoe UI"/>
        <family val="2"/>
      </rPr>
      <t>in the gray-highlighted boxes.</t>
    </r>
  </si>
  <si>
    <r>
      <t xml:space="preserve">Labor </t>
    </r>
    <r>
      <rPr>
        <i/>
        <sz val="11"/>
        <color theme="1"/>
        <rFont val="Segoe UI"/>
        <family val="2"/>
      </rPr>
      <t>(e.g., sales, inventory checks, demos, delivery, stocking)</t>
    </r>
  </si>
  <si>
    <t>Slotting fees</t>
  </si>
  <si>
    <r>
      <t xml:space="preserve">Packaging </t>
    </r>
    <r>
      <rPr>
        <i/>
        <sz val="11"/>
        <color rgb="FF000000"/>
        <rFont val="Segoe UI"/>
        <family val="2"/>
      </rPr>
      <t>(e.g., boxes, clamshells, bags)</t>
    </r>
    <r>
      <rPr>
        <i/>
        <vertAlign val="superscript"/>
        <sz val="11"/>
        <color rgb="FF000000"/>
        <rFont val="Segoe UI"/>
        <family val="2"/>
      </rPr>
      <t>2</t>
    </r>
  </si>
  <si>
    <r>
      <t>Labels (</t>
    </r>
    <r>
      <rPr>
        <i/>
        <sz val="11"/>
        <color rgb="FF000000"/>
        <rFont val="Segoe UI"/>
        <family val="2"/>
      </rPr>
      <t>e.g., stickers, UPCs)</t>
    </r>
    <r>
      <rPr>
        <i/>
        <vertAlign val="superscript"/>
        <sz val="11"/>
        <color rgb="FF000000"/>
        <rFont val="Segoe UI"/>
        <family val="2"/>
      </rPr>
      <t>2</t>
    </r>
  </si>
  <si>
    <r>
      <t xml:space="preserve">In-store demo supplies </t>
    </r>
    <r>
      <rPr>
        <i/>
        <sz val="11"/>
        <color theme="1"/>
        <rFont val="Segoe UI"/>
        <family val="2"/>
      </rPr>
      <t>(e.g., product, tables, display décor)</t>
    </r>
  </si>
  <si>
    <t>Shelf signage</t>
  </si>
  <si>
    <t xml:space="preserve">    Grocery marketing costs </t>
  </si>
  <si>
    <t>Home Delivery Costs</t>
  </si>
  <si>
    <r>
      <rPr>
        <sz val="11"/>
        <color rgb="FF000000"/>
        <rFont val="Segoe UI"/>
        <family val="2"/>
      </rPr>
      <t>Estimate the marketing-related costs involved in running your</t>
    </r>
    <r>
      <rPr>
        <b/>
        <sz val="11"/>
        <color rgb="FF000000"/>
        <rFont val="Segoe UI"/>
        <family val="2"/>
      </rPr>
      <t xml:space="preserve"> home delivery business </t>
    </r>
    <r>
      <rPr>
        <sz val="11"/>
        <color rgb="FF000000"/>
        <rFont val="Segoe UI"/>
        <family val="2"/>
      </rPr>
      <t>in the gray-highlighted boxes.</t>
    </r>
  </si>
  <si>
    <t>Delivery driver</t>
  </si>
  <si>
    <t>Delivery Driver</t>
  </si>
  <si>
    <r>
      <t xml:space="preserve">Packaging </t>
    </r>
    <r>
      <rPr>
        <i/>
        <sz val="11"/>
        <color rgb="FF000000"/>
        <rFont val="Segoe UI"/>
        <family val="2"/>
      </rPr>
      <t>(e.g., recipe cards, boxes, cold packs, bags)</t>
    </r>
    <r>
      <rPr>
        <i/>
        <vertAlign val="superscript"/>
        <sz val="11"/>
        <color rgb="FF000000"/>
        <rFont val="Segoe UI"/>
        <family val="2"/>
      </rPr>
      <t>2</t>
    </r>
  </si>
  <si>
    <t>Software to optimize delivery routes and schedules</t>
  </si>
  <si>
    <t>Delivery Mileage</t>
  </si>
  <si>
    <t xml:space="preserve">    Home delivery marketing costs </t>
  </si>
  <si>
    <t>Online Costs</t>
  </si>
  <si>
    <r>
      <rPr>
        <sz val="11"/>
        <color rgb="FF000000"/>
        <rFont val="Segoe UI"/>
        <family val="2"/>
      </rPr>
      <t>Estimate the marketing-related costs involved in running your</t>
    </r>
    <r>
      <rPr>
        <b/>
        <sz val="11"/>
        <color rgb="FF000000"/>
        <rFont val="Segoe UI"/>
        <family val="2"/>
      </rPr>
      <t xml:space="preserve"> online business</t>
    </r>
    <r>
      <rPr>
        <sz val="11"/>
        <color rgb="FF000000"/>
        <rFont val="Segoe UI"/>
        <family val="2"/>
      </rPr>
      <t xml:space="preserve"> in the gray-highlighted boxes.</t>
    </r>
  </si>
  <si>
    <r>
      <t xml:space="preserve">Selling in different types of market channels incurs different types of costs. </t>
    </r>
    <r>
      <rPr>
        <b/>
        <sz val="11"/>
        <color theme="1"/>
        <rFont val="Segoe UI"/>
        <family val="2"/>
      </rPr>
      <t>In this sheet, estimate the marketing-related costs involved in selling online.</t>
    </r>
    <r>
      <rPr>
        <sz val="11"/>
        <color theme="1"/>
        <rFont val="Segoe UI"/>
        <family val="2"/>
      </rPr>
      <t xml:space="preserve"> The costs included here add to those you already noted in the FixedCosts sheet. For each line item, place the estimated annual cost in the gray-highlighted cell. Use the calculators to the right to simplify estimating annual costs for some line items. </t>
    </r>
  </si>
  <si>
    <r>
      <t xml:space="preserve">Labor </t>
    </r>
    <r>
      <rPr>
        <i/>
        <sz val="11"/>
        <color theme="1"/>
        <rFont val="Segoe UI"/>
        <family val="2"/>
      </rPr>
      <t>(e.g., handling orders)</t>
    </r>
  </si>
  <si>
    <t>Online storefront service</t>
  </si>
  <si>
    <t>Fulfillment space rental</t>
  </si>
  <si>
    <r>
      <t xml:space="preserve">Packaging </t>
    </r>
    <r>
      <rPr>
        <i/>
        <sz val="11"/>
        <color rgb="FF000000"/>
        <rFont val="Segoe UI"/>
        <family val="2"/>
      </rPr>
      <t>(e.g., boxes, cold packs, bags)</t>
    </r>
    <r>
      <rPr>
        <i/>
        <vertAlign val="superscript"/>
        <sz val="11"/>
        <color rgb="FF000000"/>
        <rFont val="Segoe UI"/>
        <family val="2"/>
      </rPr>
      <t>2</t>
    </r>
  </si>
  <si>
    <t>Shipping</t>
  </si>
  <si>
    <t xml:space="preserve">    Online marketing costs </t>
  </si>
  <si>
    <t>Restaurant Costs</t>
  </si>
  <si>
    <r>
      <rPr>
        <sz val="11"/>
        <color rgb="FF000000"/>
        <rFont val="Segoe UI"/>
        <family val="2"/>
      </rPr>
      <t xml:space="preserve">Estimate the marketing-related costs involved in </t>
    </r>
    <r>
      <rPr>
        <b/>
        <sz val="11"/>
        <color rgb="FF000000"/>
        <rFont val="Segoe UI"/>
        <family val="2"/>
      </rPr>
      <t>selling to restaurants</t>
    </r>
    <r>
      <rPr>
        <sz val="11"/>
        <color rgb="FF000000"/>
        <rFont val="Segoe UI"/>
        <family val="2"/>
      </rPr>
      <t xml:space="preserve"> in the gray-highlighted boxes.</t>
    </r>
  </si>
  <si>
    <r>
      <t xml:space="preserve">Labor </t>
    </r>
    <r>
      <rPr>
        <i/>
        <sz val="11"/>
        <color theme="1"/>
        <rFont val="Segoe UI"/>
        <family val="2"/>
      </rPr>
      <t>(e.g., packing orders, communicating with restaurants)</t>
    </r>
  </si>
  <si>
    <r>
      <t xml:space="preserve">Labels </t>
    </r>
    <r>
      <rPr>
        <i/>
        <sz val="11"/>
        <color theme="1"/>
        <rFont val="Segoe UI"/>
        <family val="2"/>
      </rPr>
      <t>(e.g., stickers)</t>
    </r>
    <r>
      <rPr>
        <i/>
        <vertAlign val="superscript"/>
        <sz val="11"/>
        <color theme="1"/>
        <rFont val="Segoe UI"/>
        <family val="2"/>
      </rPr>
      <t>2</t>
    </r>
  </si>
  <si>
    <t>Free sample boxes to introduce chefs to your products</t>
  </si>
  <si>
    <t xml:space="preserve">    Restaurant marketing costs </t>
  </si>
  <si>
    <t>Roadside or Retail Stand Costs</t>
  </si>
  <si>
    <r>
      <t xml:space="preserve">Estimate the marketing-related costs involved in </t>
    </r>
    <r>
      <rPr>
        <b/>
        <sz val="11"/>
        <color rgb="FF000000"/>
        <rFont val="Segoe UI"/>
        <family val="2"/>
      </rPr>
      <t>running your roadside or retail stand</t>
    </r>
    <r>
      <rPr>
        <sz val="11"/>
        <color rgb="FF000000"/>
        <rFont val="Segoe UI"/>
        <family val="2"/>
      </rPr>
      <t xml:space="preserve"> in the gray-highlighted boxes.</t>
    </r>
  </si>
  <si>
    <t>Calculator</t>
  </si>
  <si>
    <r>
      <t xml:space="preserve">Labor </t>
    </r>
    <r>
      <rPr>
        <i/>
        <sz val="11"/>
        <color theme="1"/>
        <rFont val="Segoe UI"/>
        <family val="2"/>
      </rPr>
      <t>(e.g., product stocking, cashier, customer service)</t>
    </r>
  </si>
  <si>
    <r>
      <t xml:space="preserve">Facility maintenance </t>
    </r>
    <r>
      <rPr>
        <i/>
        <sz val="11"/>
        <color theme="1"/>
        <rFont val="Segoe UI"/>
        <family val="2"/>
      </rPr>
      <t>(e.g., repairs, paint)</t>
    </r>
  </si>
  <si>
    <t>License or permit</t>
  </si>
  <si>
    <r>
      <t xml:space="preserve">Stand utilities </t>
    </r>
    <r>
      <rPr>
        <i/>
        <sz val="11"/>
        <color theme="1"/>
        <rFont val="Segoe UI"/>
        <family val="2"/>
      </rPr>
      <t>(e.g., heating and cooling, water)</t>
    </r>
  </si>
  <si>
    <r>
      <t xml:space="preserve">Packaging </t>
    </r>
    <r>
      <rPr>
        <i/>
        <sz val="11"/>
        <color theme="1"/>
        <rFont val="Segoe UI"/>
        <family val="2"/>
      </rPr>
      <t>(e.g., boxes, bags, cartons)</t>
    </r>
    <r>
      <rPr>
        <vertAlign val="superscript"/>
        <sz val="11"/>
        <color theme="1"/>
        <rFont val="Segoe UI"/>
        <family val="2"/>
      </rPr>
      <t>2</t>
    </r>
  </si>
  <si>
    <t>Agritourism liability insurance</t>
  </si>
  <si>
    <t xml:space="preserve">    Roadside or retail stand marketing costs </t>
  </si>
  <si>
    <t>U-pick Costs</t>
  </si>
  <si>
    <r>
      <rPr>
        <b/>
        <sz val="11"/>
        <color rgb="FF000000"/>
        <rFont val="Segoe UI"/>
        <family val="2"/>
      </rPr>
      <t>Estimate the marketing-related costs involved in running your U-pick</t>
    </r>
    <r>
      <rPr>
        <sz val="11"/>
        <color rgb="FF000000"/>
        <rFont val="Segoe UI"/>
        <family val="2"/>
      </rPr>
      <t xml:space="preserve"> in the gray-highlighted boxes. </t>
    </r>
  </si>
  <si>
    <r>
      <t xml:space="preserve">Labor </t>
    </r>
    <r>
      <rPr>
        <i/>
        <sz val="11"/>
        <color theme="1"/>
        <rFont val="Segoe UI"/>
        <family val="2"/>
      </rPr>
      <t>(e.g., cashier, customer service)</t>
    </r>
  </si>
  <si>
    <r>
      <t xml:space="preserve">Picking vessels </t>
    </r>
    <r>
      <rPr>
        <i/>
        <sz val="11"/>
        <color theme="1"/>
        <rFont val="Segoe UI"/>
        <family val="2"/>
      </rPr>
      <t xml:space="preserve">(e.g., buckets, baskets, cartons) </t>
    </r>
  </si>
  <si>
    <r>
      <t xml:space="preserve">Take-home packaging </t>
    </r>
    <r>
      <rPr>
        <i/>
        <sz val="11"/>
        <color theme="1"/>
        <rFont val="Segoe UI"/>
        <family val="2"/>
      </rPr>
      <t>(e.g., boxes, bags)</t>
    </r>
  </si>
  <si>
    <t xml:space="preserve">Agritourism liability insurance </t>
  </si>
  <si>
    <t>Picking scheduler app for crowd control</t>
  </si>
  <si>
    <t>Utilities</t>
  </si>
  <si>
    <t xml:space="preserve">    U-pick marketing costs </t>
  </si>
  <si>
    <t>Market Channel Evaluation Summary</t>
  </si>
  <si>
    <t xml:space="preserve">My standardized unit: </t>
  </si>
  <si>
    <t>Sales Estimates</t>
  </si>
  <si>
    <t>Cost Estimates</t>
  </si>
  <si>
    <t>Analysis</t>
  </si>
  <si>
    <t xml:space="preserve">Market Channel  </t>
  </si>
  <si>
    <t>Units sold</t>
  </si>
  <si>
    <t>Sales price per unit</t>
  </si>
  <si>
    <t>Annual sales estimate</t>
  </si>
  <si>
    <t>Channel-specific costs</t>
  </si>
  <si>
    <t>Allocated fixed costs</t>
  </si>
  <si>
    <t>Marketing cost to generate $1 in sales</t>
  </si>
  <si>
    <t>Break-even + Marketing costs</t>
  </si>
  <si>
    <t>Potential profit per unit</t>
  </si>
  <si>
    <t>Overall potential profit</t>
  </si>
  <si>
    <t>CSA (community supported agriculture)</t>
  </si>
  <si>
    <t xml:space="preserve">Break-even production cost estimate before marketing </t>
  </si>
  <si>
    <r>
      <rPr>
        <u/>
        <sz val="11"/>
        <color theme="10"/>
        <rFont val="Segoe UI"/>
        <family val="2"/>
      </rPr>
      <t>Strengthen your analysis by examining your marketing costs and your production costs together.</t>
    </r>
    <r>
      <rPr>
        <b/>
        <u/>
        <sz val="11"/>
        <color theme="10"/>
        <rFont val="Segoe UI"/>
        <family val="2"/>
      </rPr>
      <t xml:space="preserve"> Go to our break-even analysis tool to estimate production costs.</t>
    </r>
  </si>
  <si>
    <t>User Guidance</t>
  </si>
  <si>
    <t>Sales estimates</t>
  </si>
  <si>
    <t>This sheet provides a high-level summary of your costs by market channel. Get started by entering your estimated annual sales for each channel in the respective gray-highlighted cell. To make comparisons across channels, use the same unit (e.g., a 12-ounce jar of salsa). Enter this unit in the "standardized unit" cell, so you remember. For example, if you plan to sell your product by the pallet to a distributor, count the number of jars on a pallet. Then, multiply the number of jars per pallet by the number of expected pallets, so your unit remains a single 12-ounce jar. Similarly, if you will sell your product in gallon buckets to a resturant, then calculate by volume (e.g., 128 ounces in a gallon is the equivalent of 10.667 12-ounce jars).</t>
  </si>
  <si>
    <t xml:space="preserve">Then, enter your estimated sales price per unit in the gray-highlighted cells. Do any necessary calculations, so your per-unit price assumes the same product unit size across market channels. Conduct market research to ensure your price estimate reflects demand and customer willingness to pay. </t>
  </si>
  <si>
    <t xml:space="preserve">Cost estimates </t>
  </si>
  <si>
    <t xml:space="preserve">This section pulls data from the previous tabs into the "Channel-specific costs" and the "Allocated fixed costs" columns. The allocated fixed costs will change as you adjust your expected sold units. By channel, the tool then calculates the marketing cost incurred to yield $1 in sales. This analysis will point to the market channels that enable you to most efficiently generate sales — that is, require the least cost to produce revenue. Note, this analysis only considers marketing costs, so it's not a complete measure of profitability. However, the results will help you choose market channels that best support the business financially.                                                                                                                                             </t>
  </si>
  <si>
    <t xml:space="preserve">If you inputted your break-even production cost in the gray box, the final column "Break-even + Marketing costs" column will show you an expected total cost of producing and marketing your product by market channel. </t>
  </si>
  <si>
    <t>Break-even production cost estimate without marketing costs</t>
  </si>
  <si>
    <t>This tool adds precision to your marketing cost estimates. You can develop a more complete understanding of your expected costs by calculating your break-even cost of production, too. Use this tool as a companion to the break-even analysis tool. Just avoid double-counting costs.</t>
  </si>
  <si>
    <t>Go to Break-even Analysis tool.</t>
  </si>
  <si>
    <t>If you plan to sell products in one market channel, then use this tool to estimate marketing-related costs and refine your break-even analysis.</t>
  </si>
  <si>
    <t>If you plan to sell one product in multiple market channels, then start with the break-even analysis. Then, refine your marketing cost estimates with this tool.</t>
  </si>
  <si>
    <t xml:space="preserve">The "potential profit per unit" calculation allows you to compare profit by market channel. Double-check that you have calculated your expected number of units sold consistently (e.g., 12-ounce jars) across market channels, so you can make equal comparisons. </t>
  </si>
  <si>
    <t xml:space="preserve">"Overall potential profit" multiplies your "potential profit per unit" by "units sold" projections to generate a total profitability estimate for a market channel. You can change values in the first two gray-highlighted columns — "units sold" and "sales price per unit" — to understand the potential financial impact of you adjusting the scale of your business and your prices. </t>
  </si>
  <si>
    <t>Annual interest payment</t>
  </si>
  <si>
    <t>Annual cost on capital investments to access markets</t>
  </si>
  <si>
    <r>
      <t xml:space="preserve">Advertising </t>
    </r>
    <r>
      <rPr>
        <i/>
        <sz val="11"/>
        <color theme="1"/>
        <rFont val="Segoe UI"/>
        <family val="2"/>
      </rPr>
      <t>(i.e., cost to place print ads, buy TV/radio segments, boost social posts)</t>
    </r>
  </si>
  <si>
    <t>Annual interest on capital investments to access markets</t>
  </si>
  <si>
    <r>
      <t>% of costs assigned to this enterprise</t>
    </r>
    <r>
      <rPr>
        <b/>
        <vertAlign val="superscript"/>
        <sz val="10"/>
        <color theme="0"/>
        <rFont val="Segoe UI"/>
        <family val="2"/>
      </rPr>
      <t>1</t>
    </r>
    <r>
      <rPr>
        <b/>
        <sz val="10"/>
        <color theme="0"/>
        <rFont val="Segoe UI"/>
        <family val="2"/>
      </rPr>
      <t xml:space="preserve"> </t>
    </r>
  </si>
  <si>
    <r>
      <rPr>
        <vertAlign val="superscript"/>
        <sz val="10"/>
        <color theme="1"/>
        <rFont val="Segoe UI"/>
        <family val="2"/>
      </rPr>
      <t>1</t>
    </r>
    <r>
      <rPr>
        <sz val="10"/>
        <color theme="1"/>
        <rFont val="Segoe UI"/>
        <family val="2"/>
      </rPr>
      <t xml:space="preserve"> If other portions of your business share overhead costs with the enterprise you're evaluating here, then you can limit your marketing cost analysis to just this enterprise by noting in column D the percentage of all revenue attributed to this enterprise. By default, the tool assumes 100% of costs are tied to one enterprise.</t>
    </r>
  </si>
  <si>
    <t>Annual principal payment or rental cost</t>
  </si>
  <si>
    <t>Created: 7/2024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</si>
</sst>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9">
    <numFmt numFmtId="6" formatCode="&quot;$&quot;#,##0_);[Red]\(&quot;$&quot;#,##0\)"/>
    <numFmt numFmtId="7" formatCode="&quot;$&quot;#,##0.00_);\(&quot;$&quot;#,##0.00\)"/>
    <numFmt numFmtId="44" formatCode="_(&quot;$&quot;* #,##0.00_);_(&quot;$&quot;* \(#,##0.00\);_(&quot;$&quot;* &quot;-&quot;??_);_(@_)"/>
    <numFmt numFmtId="43" formatCode="_(* #,##0.00_);_(* \(#,##0.00\);_(* &quot;-&quot;??_);_(@_)"/>
    <numFmt numFmtId="164" formatCode="&quot;$&quot;#,##0"/>
    <numFmt numFmtId="165" formatCode="&quot;$&quot;#,##0.00"/>
    <numFmt numFmtId="166" formatCode="_([$$-409]* #,##0.00_);_([$$-409]* \(#,##0.00\);_([$$-409]* &quot;-&quot;??_);_(@_)"/>
    <numFmt numFmtId="167" formatCode="_(&quot;$&quot;* #,##0_);_(&quot;$&quot;* \(#,##0\);_(&quot;$&quot;* &quot;-&quot;??_);_(@_)"/>
    <numFmt numFmtId="168" formatCode="0.0%"/>
  </numFmts>
  <fonts count="44" x14ac:knownFonts="1">
    <font>
      <sz val="12"/>
      <color theme="1"/>
      <name val="Calibri"/>
      <family val="2"/>
      <scheme val="minor"/>
    </font>
    <font>
      <sz val="11"/>
      <color theme="1"/>
      <name val="Calibri"/>
      <family val="2"/>
      <scheme val="minor"/>
    </font>
    <font>
      <sz val="11"/>
      <color theme="1"/>
      <name val="Calibri"/>
      <family val="2"/>
      <scheme val="minor"/>
    </font>
    <font>
      <b/>
      <sz val="12"/>
      <color theme="1"/>
      <name val="Calibri"/>
      <family val="2"/>
      <scheme val="minor"/>
    </font>
    <font>
      <b/>
      <sz val="11"/>
      <color rgb="FF3F3F3F"/>
      <name val="Calibri"/>
      <family val="2"/>
      <scheme val="minor"/>
    </font>
    <font>
      <sz val="11"/>
      <color theme="1"/>
      <name val="Segoe UI"/>
      <family val="2"/>
    </font>
    <font>
      <sz val="10"/>
      <color theme="1"/>
      <name val="Segoe UI"/>
      <family val="2"/>
    </font>
    <font>
      <b/>
      <sz val="16"/>
      <color theme="0"/>
      <name val="Segoe UI"/>
      <family val="2"/>
    </font>
    <font>
      <u/>
      <sz val="11"/>
      <color theme="10"/>
      <name val="Calibri"/>
      <family val="2"/>
      <scheme val="minor"/>
    </font>
    <font>
      <u/>
      <sz val="12"/>
      <color theme="10"/>
      <name val="Calibri"/>
      <family val="2"/>
      <scheme val="minor"/>
    </font>
    <font>
      <sz val="12"/>
      <color theme="1"/>
      <name val="Segoe UI"/>
      <family val="2"/>
    </font>
    <font>
      <b/>
      <sz val="16"/>
      <color theme="1"/>
      <name val="Segoe UI"/>
      <family val="2"/>
    </font>
    <font>
      <sz val="14"/>
      <color theme="1"/>
      <name val="Segoe UI"/>
      <family val="2"/>
    </font>
    <font>
      <b/>
      <sz val="14"/>
      <color theme="1"/>
      <name val="Segoe UI"/>
      <family val="2"/>
    </font>
    <font>
      <b/>
      <sz val="11"/>
      <color theme="1"/>
      <name val="Segoe UI"/>
      <family val="2"/>
    </font>
    <font>
      <b/>
      <sz val="10"/>
      <color theme="0"/>
      <name val="Segoe UI"/>
      <family val="2"/>
    </font>
    <font>
      <b/>
      <u/>
      <sz val="20"/>
      <color theme="10"/>
      <name val="Segoe UI"/>
      <family val="2"/>
    </font>
    <font>
      <sz val="12"/>
      <color theme="1"/>
      <name val="Calibri"/>
      <family val="2"/>
      <scheme val="minor"/>
    </font>
    <font>
      <sz val="11"/>
      <name val="Segoe UI"/>
      <family val="2"/>
    </font>
    <font>
      <b/>
      <sz val="11"/>
      <name val="Segoe UI"/>
      <family val="2"/>
    </font>
    <font>
      <b/>
      <u/>
      <sz val="11"/>
      <color theme="10"/>
      <name val="Segoe UI"/>
      <family val="2"/>
    </font>
    <font>
      <b/>
      <sz val="11"/>
      <color theme="0"/>
      <name val="Segoe UI"/>
      <family val="2"/>
    </font>
    <font>
      <sz val="12"/>
      <name val="Segoe UI"/>
      <family val="2"/>
    </font>
    <font>
      <b/>
      <sz val="12"/>
      <color theme="1"/>
      <name val="Segoe UI"/>
      <family val="2"/>
    </font>
    <font>
      <b/>
      <sz val="12"/>
      <color rgb="FF000000"/>
      <name val="Segoe UI"/>
      <family val="2"/>
    </font>
    <font>
      <sz val="11"/>
      <color rgb="FF000000"/>
      <name val="Segoe UI"/>
      <family val="2"/>
    </font>
    <font>
      <i/>
      <sz val="11"/>
      <color rgb="FF000000"/>
      <name val="Segoe UI"/>
      <family val="2"/>
    </font>
    <font>
      <u/>
      <sz val="11"/>
      <color theme="10"/>
      <name val="Segoe UI"/>
      <family val="2"/>
    </font>
    <font>
      <b/>
      <sz val="11"/>
      <color rgb="FF000000"/>
      <name val="Segoe UI"/>
      <family val="2"/>
    </font>
    <font>
      <i/>
      <sz val="11"/>
      <color theme="1"/>
      <name val="Segoe UI"/>
      <family val="2"/>
    </font>
    <font>
      <i/>
      <sz val="11"/>
      <name val="Segoe UI"/>
      <family val="2"/>
    </font>
    <font>
      <sz val="11"/>
      <color rgb="FF000000"/>
      <name val="Segoe UI"/>
      <family val="2"/>
      <charset val="1"/>
    </font>
    <font>
      <b/>
      <sz val="12"/>
      <color theme="0"/>
      <name val="Segoe UI"/>
      <family val="2"/>
    </font>
    <font>
      <sz val="12"/>
      <color rgb="FF0070C0"/>
      <name val="Segoe UI"/>
      <family val="2"/>
    </font>
    <font>
      <u/>
      <sz val="11"/>
      <color theme="1"/>
      <name val="Segoe UI"/>
      <family val="2"/>
    </font>
    <font>
      <b/>
      <vertAlign val="superscript"/>
      <sz val="11"/>
      <color theme="0"/>
      <name val="Segoe UI"/>
      <family val="2"/>
    </font>
    <font>
      <i/>
      <vertAlign val="superscript"/>
      <sz val="11"/>
      <color rgb="FF000000"/>
      <name val="Segoe UI"/>
      <family val="2"/>
    </font>
    <font>
      <vertAlign val="superscript"/>
      <sz val="11"/>
      <color theme="1"/>
      <name val="Segoe UI"/>
      <family val="2"/>
    </font>
    <font>
      <vertAlign val="superscript"/>
      <sz val="11"/>
      <color rgb="FF000000"/>
      <name val="Segoe UI"/>
      <family val="2"/>
    </font>
    <font>
      <i/>
      <vertAlign val="superscript"/>
      <sz val="11"/>
      <color theme="1"/>
      <name val="Segoe UI"/>
      <family val="2"/>
    </font>
    <font>
      <b/>
      <u/>
      <sz val="12"/>
      <color theme="10"/>
      <name val="Segoe UI"/>
      <family val="2"/>
    </font>
    <font>
      <b/>
      <sz val="11"/>
      <color rgb="FFFF0000"/>
      <name val="Segoe UI"/>
      <family val="2"/>
    </font>
    <font>
      <b/>
      <vertAlign val="superscript"/>
      <sz val="10"/>
      <color theme="0"/>
      <name val="Segoe UI"/>
      <family val="2"/>
    </font>
    <font>
      <vertAlign val="superscript"/>
      <sz val="10"/>
      <color theme="1"/>
      <name val="Segoe UI"/>
      <family val="2"/>
    </font>
  </fonts>
  <fills count="8">
    <fill>
      <patternFill patternType="none"/>
    </fill>
    <fill>
      <patternFill patternType="gray125"/>
    </fill>
    <fill>
      <patternFill patternType="solid">
        <fgColor rgb="FFF2F2F2"/>
      </patternFill>
    </fill>
    <fill>
      <patternFill patternType="solid">
        <fgColor theme="0"/>
        <bgColor indexed="64"/>
      </patternFill>
    </fill>
    <fill>
      <patternFill patternType="solid">
        <fgColor rgb="FF548235"/>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9" tint="0.79998168889431442"/>
        <bgColor indexed="64"/>
      </patternFill>
    </fill>
  </fills>
  <borders count="66">
    <border>
      <left/>
      <right/>
      <top/>
      <bottom/>
      <diagonal/>
    </border>
    <border>
      <left style="thin">
        <color rgb="FF3F3F3F"/>
      </left>
      <right style="thin">
        <color rgb="FF3F3F3F"/>
      </right>
      <top style="thin">
        <color rgb="FF3F3F3F"/>
      </top>
      <bottom style="thin">
        <color rgb="FF3F3F3F"/>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thin">
        <color indexed="64"/>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thin">
        <color theme="9" tint="0.39997558519241921"/>
      </left>
      <right style="thin">
        <color theme="9" tint="0.39997558519241921"/>
      </right>
      <top style="thin">
        <color theme="9" tint="0.39997558519241921"/>
      </top>
      <bottom style="thin">
        <color theme="9" tint="0.39997558519241921"/>
      </bottom>
      <diagonal/>
    </border>
    <border>
      <left style="thin">
        <color theme="9" tint="0.39997558519241921"/>
      </left>
      <right/>
      <top style="thin">
        <color theme="9" tint="0.39997558519241921"/>
      </top>
      <bottom style="thin">
        <color theme="9" tint="0.39997558519241921"/>
      </bottom>
      <diagonal/>
    </border>
    <border>
      <left/>
      <right/>
      <top style="thin">
        <color theme="9" tint="0.39997558519241921"/>
      </top>
      <bottom style="thin">
        <color theme="9" tint="0.39997558519241921"/>
      </bottom>
      <diagonal/>
    </border>
    <border>
      <left/>
      <right style="thin">
        <color theme="9" tint="0.39997558519241921"/>
      </right>
      <top style="thin">
        <color theme="9" tint="0.39997558519241921"/>
      </top>
      <bottom style="thin">
        <color theme="9" tint="0.3999755851924192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style="thin">
        <color indexed="64"/>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right style="medium">
        <color rgb="FF000000"/>
      </right>
      <top style="medium">
        <color indexed="64"/>
      </top>
      <bottom/>
      <diagonal/>
    </border>
    <border>
      <left style="thin">
        <color indexed="64"/>
      </left>
      <right style="medium">
        <color rgb="FF000000"/>
      </right>
      <top style="thin">
        <color indexed="64"/>
      </top>
      <bottom/>
      <diagonal/>
    </border>
    <border>
      <left style="thin">
        <color indexed="64"/>
      </left>
      <right style="medium">
        <color rgb="FF000000"/>
      </right>
      <top style="thin">
        <color indexed="64"/>
      </top>
      <bottom style="thin">
        <color indexed="64"/>
      </bottom>
      <diagonal/>
    </border>
    <border>
      <left style="medium">
        <color rgb="FF000000"/>
      </left>
      <right/>
      <top/>
      <bottom style="medium">
        <color indexed="64"/>
      </bottom>
      <diagonal/>
    </border>
    <border>
      <left style="thin">
        <color indexed="64"/>
      </left>
      <right style="medium">
        <color rgb="FF000000"/>
      </right>
      <top style="thin">
        <color indexed="64"/>
      </top>
      <bottom style="medium">
        <color indexed="64"/>
      </bottom>
      <diagonal/>
    </border>
    <border>
      <left style="medium">
        <color rgb="FF000000"/>
      </left>
      <right/>
      <top style="medium">
        <color rgb="FF000000"/>
      </top>
      <bottom style="thin">
        <color indexed="64"/>
      </bottom>
      <diagonal/>
    </border>
    <border>
      <left/>
      <right/>
      <top style="medium">
        <color rgb="FF000000"/>
      </top>
      <bottom style="thin">
        <color indexed="64"/>
      </bottom>
      <diagonal/>
    </border>
    <border>
      <left/>
      <right style="medium">
        <color rgb="FF000000"/>
      </right>
      <top style="medium">
        <color rgb="FF000000"/>
      </top>
      <bottom style="thin">
        <color indexed="64"/>
      </bottom>
      <diagonal/>
    </border>
    <border>
      <left style="medium">
        <color rgb="FF000000"/>
      </left>
      <right/>
      <top style="thin">
        <color indexed="64"/>
      </top>
      <bottom style="thin">
        <color indexed="64"/>
      </bottom>
      <diagonal/>
    </border>
    <border>
      <left/>
      <right style="medium">
        <color rgb="FF000000"/>
      </right>
      <top style="thin">
        <color indexed="64"/>
      </top>
      <bottom style="thin">
        <color indexed="64"/>
      </bottom>
      <diagonal/>
    </border>
    <border>
      <left style="medium">
        <color rgb="FF000000"/>
      </left>
      <right style="thin">
        <color indexed="64"/>
      </right>
      <top style="thin">
        <color indexed="64"/>
      </top>
      <bottom style="thin">
        <color indexed="64"/>
      </bottom>
      <diagonal/>
    </border>
    <border>
      <left style="medium">
        <color rgb="FF000000"/>
      </left>
      <right style="thin">
        <color indexed="64"/>
      </right>
      <top style="thin">
        <color indexed="64"/>
      </top>
      <bottom style="medium">
        <color rgb="FF000000"/>
      </bottom>
      <diagonal/>
    </border>
    <border>
      <left style="thin">
        <color indexed="64"/>
      </left>
      <right style="thin">
        <color indexed="64"/>
      </right>
      <top style="thin">
        <color indexed="64"/>
      </top>
      <bottom style="medium">
        <color rgb="FF000000"/>
      </bottom>
      <diagonal/>
    </border>
    <border>
      <left style="thin">
        <color indexed="64"/>
      </left>
      <right style="medium">
        <color rgb="FF000000"/>
      </right>
      <top style="thin">
        <color indexed="64"/>
      </top>
      <bottom style="medium">
        <color rgb="FF000000"/>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style="thin">
        <color theme="9" tint="0.39997558519241921"/>
      </top>
      <bottom style="thin">
        <color theme="9" tint="0.3999755851924192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theme="9" tint="0.39997558519241921"/>
      </left>
      <right/>
      <top style="thin">
        <color theme="9" tint="0.39997558519241921"/>
      </top>
      <bottom/>
      <diagonal/>
    </border>
    <border>
      <left/>
      <right style="thin">
        <color theme="9" tint="0.39997558519241921"/>
      </right>
      <top style="thin">
        <color theme="9" tint="0.39997558519241921"/>
      </top>
      <bottom/>
      <diagonal/>
    </border>
    <border>
      <left style="thin">
        <color theme="9" tint="0.39997558519241921"/>
      </left>
      <right/>
      <top/>
      <bottom/>
      <diagonal/>
    </border>
    <border>
      <left/>
      <right style="thin">
        <color theme="9" tint="0.39997558519241921"/>
      </right>
      <top/>
      <bottom/>
      <diagonal/>
    </border>
    <border>
      <left style="thin">
        <color theme="9" tint="0.39997558519241921"/>
      </left>
      <right/>
      <top/>
      <bottom style="thin">
        <color theme="9" tint="0.39997558519241921"/>
      </bottom>
      <diagonal/>
    </border>
    <border>
      <left/>
      <right style="thin">
        <color theme="9" tint="0.39997558519241921"/>
      </right>
      <top/>
      <bottom style="thin">
        <color theme="9" tint="0.39997558519241921"/>
      </bottom>
      <diagonal/>
    </border>
    <border>
      <left style="thin">
        <color rgb="FF000000"/>
      </left>
      <right style="thin">
        <color rgb="FF000000"/>
      </right>
      <top style="thin">
        <color rgb="FF000000"/>
      </top>
      <bottom style="thin">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
      <left/>
      <right style="thin">
        <color indexed="64"/>
      </right>
      <top style="thin">
        <color indexed="64"/>
      </top>
      <bottom style="thin">
        <color indexed="64"/>
      </bottom>
      <diagonal/>
    </border>
  </borders>
  <cellStyleXfs count="11">
    <xf numFmtId="0" fontId="0" fillId="0" borderId="0"/>
    <xf numFmtId="0" fontId="4" fillId="2" borderId="1" applyNumberFormat="0" applyAlignment="0" applyProtection="0"/>
    <xf numFmtId="0" fontId="2" fillId="0" borderId="0"/>
    <xf numFmtId="0" fontId="8" fillId="0" borderId="0" applyNumberForma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9" fontId="2" fillId="0" borderId="0" applyFont="0" applyFill="0" applyBorder="0" applyAlignment="0" applyProtection="0"/>
    <xf numFmtId="0" fontId="9" fillId="0" borderId="0" applyNumberFormat="0" applyFill="0" applyBorder="0" applyAlignment="0" applyProtection="0"/>
    <xf numFmtId="44" fontId="17" fillId="0" borderId="0" applyFont="0" applyFill="0" applyBorder="0" applyAlignment="0" applyProtection="0"/>
    <xf numFmtId="0" fontId="1" fillId="0" borderId="0"/>
    <xf numFmtId="9" fontId="17" fillId="0" borderId="0" applyFont="0" applyFill="0" applyBorder="0" applyAlignment="0" applyProtection="0"/>
  </cellStyleXfs>
  <cellXfs count="327">
    <xf numFmtId="0" fontId="0" fillId="0" borderId="0" xfId="0"/>
    <xf numFmtId="0" fontId="0" fillId="3" borderId="0" xfId="0" applyFill="1"/>
    <xf numFmtId="0" fontId="5" fillId="3" borderId="0" xfId="2" applyFont="1" applyFill="1"/>
    <xf numFmtId="0" fontId="10" fillId="0" borderId="5" xfId="0" applyFont="1" applyBorder="1"/>
    <xf numFmtId="0" fontId="12" fillId="3" borderId="6" xfId="0" applyFont="1" applyFill="1" applyBorder="1" applyAlignment="1">
      <alignment horizontal="center"/>
    </xf>
    <xf numFmtId="0" fontId="12" fillId="3" borderId="7" xfId="0" applyFont="1" applyFill="1" applyBorder="1" applyAlignment="1">
      <alignment horizontal="center"/>
    </xf>
    <xf numFmtId="0" fontId="10" fillId="3" borderId="0" xfId="0" applyFont="1" applyFill="1"/>
    <xf numFmtId="0" fontId="10" fillId="0" borderId="8" xfId="0" applyFont="1" applyBorder="1"/>
    <xf numFmtId="0" fontId="13" fillId="3" borderId="0" xfId="0" applyFont="1" applyFill="1"/>
    <xf numFmtId="0" fontId="12" fillId="3" borderId="0" xfId="0" applyFont="1" applyFill="1" applyAlignment="1">
      <alignment horizontal="center"/>
    </xf>
    <xf numFmtId="0" fontId="12" fillId="3" borderId="9" xfId="0" applyFont="1" applyFill="1" applyBorder="1" applyAlignment="1">
      <alignment horizontal="center"/>
    </xf>
    <xf numFmtId="0" fontId="10" fillId="3" borderId="0" xfId="0" applyFont="1" applyFill="1" applyAlignment="1">
      <alignment horizontal="left" vertical="top" wrapText="1"/>
    </xf>
    <xf numFmtId="0" fontId="10" fillId="0" borderId="12" xfId="0" applyFont="1" applyBorder="1"/>
    <xf numFmtId="0" fontId="10" fillId="0" borderId="0" xfId="0" applyFont="1"/>
    <xf numFmtId="0" fontId="15" fillId="4" borderId="0" xfId="0" applyFont="1" applyFill="1"/>
    <xf numFmtId="0" fontId="5" fillId="3" borderId="0" xfId="0" applyFont="1" applyFill="1" applyAlignment="1">
      <alignment vertical="top" wrapText="1"/>
    </xf>
    <xf numFmtId="0" fontId="15" fillId="4" borderId="9" xfId="0" applyFont="1" applyFill="1" applyBorder="1"/>
    <xf numFmtId="0" fontId="11" fillId="0" borderId="6" xfId="0" applyFont="1" applyBorder="1" applyAlignment="1">
      <alignment horizontal="left" vertical="center"/>
    </xf>
    <xf numFmtId="0" fontId="3" fillId="3" borderId="0" xfId="0" applyFont="1" applyFill="1"/>
    <xf numFmtId="0" fontId="16" fillId="3" borderId="0" xfId="3" applyFont="1" applyFill="1" applyAlignment="1">
      <alignment wrapText="1"/>
    </xf>
    <xf numFmtId="0" fontId="16" fillId="3" borderId="0" xfId="3" applyFont="1" applyFill="1" applyAlignment="1"/>
    <xf numFmtId="0" fontId="7" fillId="4" borderId="2" xfId="0" quotePrefix="1" applyFont="1" applyFill="1" applyBorder="1" applyAlignment="1">
      <alignment horizontal="center"/>
    </xf>
    <xf numFmtId="0" fontId="7" fillId="4" borderId="3" xfId="0" quotePrefix="1" applyFont="1" applyFill="1" applyBorder="1" applyAlignment="1">
      <alignment horizontal="center"/>
    </xf>
    <xf numFmtId="0" fontId="7" fillId="4" borderId="4" xfId="0" quotePrefix="1" applyFont="1" applyFill="1" applyBorder="1" applyAlignment="1">
      <alignment horizontal="center"/>
    </xf>
    <xf numFmtId="0" fontId="20" fillId="7" borderId="25" xfId="7" applyFont="1" applyFill="1" applyBorder="1" applyAlignment="1">
      <alignment horizontal="center" vertical="center" wrapText="1"/>
    </xf>
    <xf numFmtId="0" fontId="19" fillId="0" borderId="13" xfId="9" applyFont="1" applyBorder="1" applyAlignment="1">
      <alignment horizontal="left" vertical="center"/>
    </xf>
    <xf numFmtId="0" fontId="20" fillId="3" borderId="0" xfId="7" applyFont="1" applyFill="1" applyBorder="1" applyAlignment="1">
      <alignment horizontal="center" vertical="center" wrapText="1"/>
    </xf>
    <xf numFmtId="0" fontId="5" fillId="3" borderId="0" xfId="0" applyFont="1" applyFill="1" applyAlignment="1">
      <alignment horizontal="left" wrapText="1"/>
    </xf>
    <xf numFmtId="0" fontId="10" fillId="0" borderId="23" xfId="0" applyFont="1" applyBorder="1"/>
    <xf numFmtId="0" fontId="10" fillId="0" borderId="24" xfId="0" applyFont="1" applyBorder="1"/>
    <xf numFmtId="0" fontId="23" fillId="0" borderId="23" xfId="0" applyFont="1" applyBorder="1"/>
    <xf numFmtId="164" fontId="23" fillId="0" borderId="23" xfId="0" applyNumberFormat="1" applyFont="1" applyBorder="1"/>
    <xf numFmtId="0" fontId="10" fillId="0" borderId="22" xfId="0" applyFont="1" applyBorder="1"/>
    <xf numFmtId="0" fontId="11" fillId="0" borderId="0" xfId="0" applyFont="1" applyAlignment="1">
      <alignment horizontal="left" vertical="center"/>
    </xf>
    <xf numFmtId="0" fontId="11" fillId="3" borderId="0" xfId="0" applyFont="1" applyFill="1" applyAlignment="1">
      <alignment horizontal="left" vertical="center"/>
    </xf>
    <xf numFmtId="0" fontId="14" fillId="3" borderId="0" xfId="0" applyFont="1" applyFill="1" applyAlignment="1">
      <alignment horizontal="left" wrapText="1"/>
    </xf>
    <xf numFmtId="0" fontId="5" fillId="3" borderId="0" xfId="2" applyFont="1" applyFill="1" applyAlignment="1">
      <alignment vertical="top" wrapText="1"/>
    </xf>
    <xf numFmtId="0" fontId="5" fillId="3" borderId="0" xfId="2" applyFont="1" applyFill="1" applyAlignment="1">
      <alignment horizontal="left" vertical="top" wrapText="1"/>
    </xf>
    <xf numFmtId="0" fontId="1" fillId="3" borderId="0" xfId="0" applyFont="1" applyFill="1"/>
    <xf numFmtId="0" fontId="27" fillId="3" borderId="0" xfId="7" applyFont="1" applyFill="1" applyBorder="1" applyAlignment="1">
      <alignment vertical="top" wrapText="1"/>
    </xf>
    <xf numFmtId="0" fontId="5" fillId="3" borderId="0" xfId="0" applyFont="1" applyFill="1"/>
    <xf numFmtId="0" fontId="14" fillId="3" borderId="31" xfId="0" applyFont="1" applyFill="1" applyBorder="1" applyAlignment="1">
      <alignment horizontal="left" vertical="center"/>
    </xf>
    <xf numFmtId="0" fontId="20" fillId="3" borderId="0" xfId="3" applyFont="1" applyFill="1" applyAlignment="1" applyProtection="1">
      <alignment wrapText="1"/>
    </xf>
    <xf numFmtId="0" fontId="5" fillId="0" borderId="13" xfId="0" applyFont="1" applyBorder="1" applyAlignment="1">
      <alignment vertical="center" wrapText="1"/>
    </xf>
    <xf numFmtId="0" fontId="5" fillId="5" borderId="29" xfId="0" applyFont="1" applyFill="1" applyBorder="1" applyAlignment="1">
      <alignment vertical="center" wrapText="1"/>
    </xf>
    <xf numFmtId="165" fontId="5" fillId="5" borderId="29" xfId="0" applyNumberFormat="1" applyFont="1" applyFill="1" applyBorder="1" applyAlignment="1">
      <alignment vertical="center" wrapText="1"/>
    </xf>
    <xf numFmtId="0" fontId="29" fillId="0" borderId="15" xfId="0" applyFont="1" applyBorder="1" applyAlignment="1">
      <alignment vertical="center"/>
    </xf>
    <xf numFmtId="0" fontId="14" fillId="0" borderId="13" xfId="0" applyFont="1" applyBorder="1" applyAlignment="1">
      <alignment vertical="center" wrapText="1"/>
    </xf>
    <xf numFmtId="164" fontId="18" fillId="5" borderId="29" xfId="6" applyNumberFormat="1" applyFont="1" applyFill="1" applyBorder="1" applyAlignment="1" applyProtection="1"/>
    <xf numFmtId="0" fontId="5" fillId="0" borderId="0" xfId="0" applyFont="1"/>
    <xf numFmtId="0" fontId="5" fillId="0" borderId="15" xfId="9" applyFont="1" applyBorder="1" applyAlignment="1">
      <alignment horizontal="right"/>
    </xf>
    <xf numFmtId="0" fontId="5" fillId="3" borderId="0" xfId="9" applyFont="1" applyFill="1" applyAlignment="1">
      <alignment horizontal="right"/>
    </xf>
    <xf numFmtId="6" fontId="5" fillId="3" borderId="0" xfId="9" applyNumberFormat="1" applyFont="1" applyFill="1"/>
    <xf numFmtId="0" fontId="5" fillId="0" borderId="13" xfId="0" applyFont="1" applyBorder="1" applyAlignment="1">
      <alignment horizontal="left" vertical="center" wrapText="1"/>
    </xf>
    <xf numFmtId="164" fontId="18" fillId="5" borderId="29" xfId="6" applyNumberFormat="1" applyFont="1" applyFill="1" applyBorder="1" applyAlignment="1" applyProtection="1">
      <alignment horizontal="right" vertical="center"/>
    </xf>
    <xf numFmtId="0" fontId="30" fillId="0" borderId="29" xfId="9" applyFont="1" applyBorder="1" applyAlignment="1">
      <alignment horizontal="right" wrapText="1"/>
    </xf>
    <xf numFmtId="0" fontId="30" fillId="0" borderId="14" xfId="9" applyFont="1" applyBorder="1" applyAlignment="1">
      <alignment horizontal="right" wrapText="1"/>
    </xf>
    <xf numFmtId="0" fontId="14" fillId="0" borderId="29" xfId="0" applyFont="1" applyBorder="1" applyAlignment="1">
      <alignment horizontal="right" vertical="center" wrapText="1"/>
    </xf>
    <xf numFmtId="0" fontId="14" fillId="0" borderId="14" xfId="0" applyFont="1" applyBorder="1" applyAlignment="1">
      <alignment horizontal="right" vertical="center" wrapText="1"/>
    </xf>
    <xf numFmtId="44" fontId="5" fillId="5" borderId="0" xfId="4" applyFont="1" applyFill="1" applyBorder="1"/>
    <xf numFmtId="44" fontId="27" fillId="0" borderId="9" xfId="7" applyNumberFormat="1" applyFont="1" applyFill="1" applyBorder="1"/>
    <xf numFmtId="0" fontId="5" fillId="0" borderId="10" xfId="0" applyFont="1" applyBorder="1"/>
    <xf numFmtId="44" fontId="5" fillId="5" borderId="10" xfId="4" applyFont="1" applyFill="1" applyBorder="1"/>
    <xf numFmtId="44" fontId="8" fillId="0" borderId="11" xfId="7" applyNumberFormat="1" applyFont="1" applyFill="1" applyBorder="1"/>
    <xf numFmtId="0" fontId="5" fillId="5" borderId="14" xfId="0" applyFont="1" applyFill="1" applyBorder="1" applyAlignment="1">
      <alignment vertical="center" wrapText="1"/>
    </xf>
    <xf numFmtId="165" fontId="5" fillId="5" borderId="14" xfId="0" applyNumberFormat="1" applyFont="1" applyFill="1" applyBorder="1" applyAlignment="1">
      <alignment vertical="center" wrapText="1"/>
    </xf>
    <xf numFmtId="0" fontId="29" fillId="0" borderId="13" xfId="0" applyFont="1" applyBorder="1" applyAlignment="1">
      <alignment vertical="center"/>
    </xf>
    <xf numFmtId="164" fontId="29" fillId="0" borderId="14" xfId="0" applyNumberFormat="1" applyFont="1" applyBorder="1" applyAlignment="1">
      <alignment vertical="center" wrapText="1"/>
    </xf>
    <xf numFmtId="0" fontId="5" fillId="3" borderId="8" xfId="0" applyFont="1" applyFill="1" applyBorder="1" applyAlignment="1">
      <alignment vertical="center"/>
    </xf>
    <xf numFmtId="0" fontId="5" fillId="0" borderId="9" xfId="0" applyFont="1" applyBorder="1" applyAlignment="1">
      <alignment vertical="center" wrapText="1"/>
    </xf>
    <xf numFmtId="164" fontId="29" fillId="0" borderId="16" xfId="0" applyNumberFormat="1" applyFont="1" applyBorder="1" applyAlignment="1">
      <alignment vertical="center" wrapText="1"/>
    </xf>
    <xf numFmtId="0" fontId="21" fillId="4" borderId="5" xfId="0" applyFont="1" applyFill="1" applyBorder="1" applyAlignment="1">
      <alignment wrapText="1"/>
    </xf>
    <xf numFmtId="0" fontId="21" fillId="4" borderId="7" xfId="0" applyFont="1" applyFill="1" applyBorder="1"/>
    <xf numFmtId="0" fontId="5" fillId="3" borderId="8" xfId="0" applyFont="1" applyFill="1" applyBorder="1"/>
    <xf numFmtId="0" fontId="29" fillId="3" borderId="0" xfId="0" applyFont="1" applyFill="1" applyAlignment="1">
      <alignment vertical="center"/>
    </xf>
    <xf numFmtId="0" fontId="10" fillId="0" borderId="32" xfId="0" applyFont="1" applyBorder="1"/>
    <xf numFmtId="0" fontId="11" fillId="3" borderId="33" xfId="0" applyFont="1" applyFill="1" applyBorder="1"/>
    <xf numFmtId="0" fontId="12" fillId="3" borderId="33" xfId="0" applyFont="1" applyFill="1" applyBorder="1" applyAlignment="1">
      <alignment horizontal="center"/>
    </xf>
    <xf numFmtId="0" fontId="10" fillId="3" borderId="33" xfId="0" applyFont="1" applyFill="1" applyBorder="1"/>
    <xf numFmtId="0" fontId="10" fillId="3" borderId="34" xfId="0" applyFont="1" applyFill="1" applyBorder="1"/>
    <xf numFmtId="0" fontId="10" fillId="0" borderId="20" xfId="0" applyFont="1" applyBorder="1"/>
    <xf numFmtId="0" fontId="10" fillId="3" borderId="21" xfId="0" applyFont="1" applyFill="1" applyBorder="1"/>
    <xf numFmtId="0" fontId="10" fillId="3" borderId="20" xfId="0" applyFont="1" applyFill="1" applyBorder="1" applyAlignment="1">
      <alignment horizontal="left" vertical="top" wrapText="1"/>
    </xf>
    <xf numFmtId="0" fontId="21" fillId="4" borderId="35" xfId="0" applyFont="1" applyFill="1" applyBorder="1"/>
    <xf numFmtId="0" fontId="5" fillId="5" borderId="37" xfId="0" applyFont="1" applyFill="1" applyBorder="1" applyAlignment="1">
      <alignment vertical="center" wrapText="1"/>
    </xf>
    <xf numFmtId="165" fontId="5" fillId="5" borderId="37" xfId="0" applyNumberFormat="1" applyFont="1" applyFill="1" applyBorder="1" applyAlignment="1">
      <alignment vertical="center" wrapText="1"/>
    </xf>
    <xf numFmtId="164" fontId="29" fillId="0" borderId="37" xfId="0" applyNumberFormat="1" applyFont="1" applyBorder="1" applyAlignment="1">
      <alignment vertical="center" wrapText="1"/>
    </xf>
    <xf numFmtId="0" fontId="5" fillId="0" borderId="21" xfId="0" applyFont="1" applyBorder="1" applyAlignment="1">
      <alignment vertical="center" wrapText="1"/>
    </xf>
    <xf numFmtId="0" fontId="10" fillId="0" borderId="38" xfId="0" applyFont="1" applyBorder="1"/>
    <xf numFmtId="164" fontId="29" fillId="0" borderId="39" xfId="0" applyNumberFormat="1" applyFont="1" applyBorder="1" applyAlignment="1">
      <alignment vertical="center" wrapText="1"/>
    </xf>
    <xf numFmtId="0" fontId="10" fillId="3" borderId="20" xfId="0" applyFont="1" applyFill="1" applyBorder="1"/>
    <xf numFmtId="0" fontId="10" fillId="3" borderId="22" xfId="0" applyFont="1" applyFill="1" applyBorder="1"/>
    <xf numFmtId="0" fontId="5" fillId="3" borderId="0" xfId="0" applyFont="1" applyFill="1" applyAlignment="1">
      <alignment vertical="center"/>
    </xf>
    <xf numFmtId="0" fontId="5" fillId="3" borderId="0" xfId="0" applyFont="1" applyFill="1" applyAlignment="1">
      <alignment vertical="center" wrapText="1"/>
    </xf>
    <xf numFmtId="165" fontId="10" fillId="5" borderId="0" xfId="0" applyNumberFormat="1" applyFont="1" applyFill="1"/>
    <xf numFmtId="0" fontId="10" fillId="3" borderId="0" xfId="0" applyFont="1" applyFill="1" applyAlignment="1">
      <alignment horizontal="left" wrapText="1"/>
    </xf>
    <xf numFmtId="0" fontId="32" fillId="4" borderId="0" xfId="0" applyFont="1" applyFill="1" applyAlignment="1">
      <alignment vertical="center" wrapText="1"/>
    </xf>
    <xf numFmtId="0" fontId="32" fillId="4" borderId="20" xfId="3" applyFont="1" applyFill="1" applyBorder="1" applyAlignment="1">
      <alignment horizontal="center" vertical="center" wrapText="1"/>
    </xf>
    <xf numFmtId="0" fontId="32" fillId="4" borderId="21" xfId="3" applyFont="1" applyFill="1" applyBorder="1" applyAlignment="1">
      <alignment horizontal="center" vertical="center" wrapText="1"/>
    </xf>
    <xf numFmtId="0" fontId="10" fillId="3" borderId="0" xfId="0" applyFont="1" applyFill="1" applyAlignment="1">
      <alignment vertical="top" wrapText="1"/>
    </xf>
    <xf numFmtId="44" fontId="10" fillId="3" borderId="0" xfId="8" applyFont="1" applyFill="1" applyAlignment="1">
      <alignment vertical="top" wrapText="1"/>
    </xf>
    <xf numFmtId="165" fontId="10" fillId="5" borderId="0" xfId="0" applyNumberFormat="1" applyFont="1" applyFill="1" applyAlignment="1">
      <alignment vertical="center"/>
    </xf>
    <xf numFmtId="0" fontId="32" fillId="4" borderId="20" xfId="0" applyFont="1" applyFill="1" applyBorder="1" applyAlignment="1">
      <alignment horizontal="center" vertical="center" wrapText="1"/>
    </xf>
    <xf numFmtId="0" fontId="32" fillId="4" borderId="0" xfId="0" applyFont="1" applyFill="1" applyAlignment="1">
      <alignment horizontal="center" vertical="center" wrapText="1"/>
    </xf>
    <xf numFmtId="164" fontId="10" fillId="0" borderId="20" xfId="0" applyNumberFormat="1" applyFont="1" applyBorder="1" applyAlignment="1">
      <alignment vertical="center"/>
    </xf>
    <xf numFmtId="164" fontId="10" fillId="0" borderId="0" xfId="0" applyNumberFormat="1" applyFont="1" applyAlignment="1">
      <alignment vertical="center"/>
    </xf>
    <xf numFmtId="165" fontId="10" fillId="0" borderId="0" xfId="0" applyNumberFormat="1" applyFont="1" applyAlignment="1">
      <alignment vertical="center"/>
    </xf>
    <xf numFmtId="164" fontId="23" fillId="0" borderId="22" xfId="0" applyNumberFormat="1" applyFont="1" applyBorder="1"/>
    <xf numFmtId="164" fontId="22" fillId="0" borderId="0" xfId="6" applyNumberFormat="1" applyFont="1" applyFill="1" applyBorder="1" applyAlignment="1">
      <alignment vertical="center"/>
    </xf>
    <xf numFmtId="0" fontId="10" fillId="0" borderId="0" xfId="0" applyFont="1" applyAlignment="1">
      <alignment vertical="center"/>
    </xf>
    <xf numFmtId="0" fontId="5" fillId="3" borderId="0" xfId="0" applyFont="1" applyFill="1" applyAlignment="1">
      <alignment horizontal="left" vertical="center" wrapText="1"/>
    </xf>
    <xf numFmtId="0" fontId="23" fillId="3" borderId="0" xfId="0" applyFont="1" applyFill="1"/>
    <xf numFmtId="165" fontId="33" fillId="0" borderId="20" xfId="3" applyNumberFormat="1" applyFont="1" applyFill="1" applyBorder="1" applyAlignment="1">
      <alignment vertical="center" wrapText="1"/>
    </xf>
    <xf numFmtId="164" fontId="33" fillId="0" borderId="21" xfId="0" applyNumberFormat="1" applyFont="1" applyBorder="1" applyAlignment="1">
      <alignment vertical="center"/>
    </xf>
    <xf numFmtId="0" fontId="14" fillId="3" borderId="0" xfId="0" applyFont="1" applyFill="1" applyAlignment="1">
      <alignment horizontal="left" vertical="center"/>
    </xf>
    <xf numFmtId="0" fontId="20" fillId="3" borderId="0" xfId="3" applyFont="1" applyFill="1" applyBorder="1" applyAlignment="1" applyProtection="1">
      <alignment wrapText="1"/>
    </xf>
    <xf numFmtId="0" fontId="14" fillId="3" borderId="43" xfId="0" applyFont="1" applyFill="1" applyBorder="1" applyAlignment="1">
      <alignment horizontal="left" vertical="center"/>
    </xf>
    <xf numFmtId="0" fontId="14" fillId="3" borderId="44" xfId="0" applyFont="1" applyFill="1" applyBorder="1" applyAlignment="1">
      <alignment horizontal="left" vertical="center"/>
    </xf>
    <xf numFmtId="0" fontId="5" fillId="3" borderId="45" xfId="0" applyFont="1" applyFill="1" applyBorder="1"/>
    <xf numFmtId="0" fontId="30" fillId="0" borderId="37" xfId="9" applyFont="1" applyBorder="1" applyAlignment="1">
      <alignment horizontal="right" wrapText="1"/>
    </xf>
    <xf numFmtId="0" fontId="5" fillId="0" borderId="45" xfId="0" applyFont="1" applyBorder="1" applyAlignment="1">
      <alignment vertical="center" wrapText="1"/>
    </xf>
    <xf numFmtId="0" fontId="20" fillId="5" borderId="37" xfId="3" applyFont="1" applyFill="1" applyBorder="1" applyAlignment="1" applyProtection="1">
      <alignment wrapText="1"/>
    </xf>
    <xf numFmtId="0" fontId="5" fillId="5" borderId="37" xfId="0" applyFont="1" applyFill="1" applyBorder="1"/>
    <xf numFmtId="0" fontId="29" fillId="0" borderId="46" xfId="0" applyFont="1" applyBorder="1" applyAlignment="1">
      <alignment vertical="center"/>
    </xf>
    <xf numFmtId="164" fontId="29" fillId="0" borderId="47" xfId="0" applyNumberFormat="1" applyFont="1" applyBorder="1" applyAlignment="1">
      <alignment vertical="center" wrapText="1"/>
    </xf>
    <xf numFmtId="164" fontId="29" fillId="0" borderId="48" xfId="0" applyNumberFormat="1" applyFont="1" applyBorder="1" applyAlignment="1">
      <alignment vertical="center" wrapText="1"/>
    </xf>
    <xf numFmtId="0" fontId="11" fillId="3" borderId="0" xfId="0" applyFont="1" applyFill="1"/>
    <xf numFmtId="0" fontId="14" fillId="3" borderId="0" xfId="0" applyFont="1" applyFill="1" applyAlignment="1">
      <alignment horizontal="center" wrapText="1"/>
    </xf>
    <xf numFmtId="0" fontId="25" fillId="3" borderId="0" xfId="0" applyFont="1" applyFill="1" applyAlignment="1">
      <alignment horizontal="left" indent="1"/>
    </xf>
    <xf numFmtId="0" fontId="31" fillId="3" borderId="0" xfId="0" applyFont="1" applyFill="1" applyAlignment="1">
      <alignment horizontal="left" indent="1"/>
    </xf>
    <xf numFmtId="0" fontId="23" fillId="3" borderId="0" xfId="0" applyFont="1" applyFill="1" applyAlignment="1">
      <alignment horizontal="center" vertical="center" wrapText="1"/>
    </xf>
    <xf numFmtId="0" fontId="5" fillId="3" borderId="21" xfId="0" applyFont="1" applyFill="1" applyBorder="1"/>
    <xf numFmtId="0" fontId="5" fillId="3" borderId="20" xfId="0" applyFont="1" applyFill="1" applyBorder="1" applyAlignment="1">
      <alignment horizontal="left" vertical="top"/>
    </xf>
    <xf numFmtId="0" fontId="25" fillId="3" borderId="0" xfId="0" applyFont="1" applyFill="1" applyAlignment="1">
      <alignment horizontal="center" indent="1"/>
    </xf>
    <xf numFmtId="0" fontId="11" fillId="3" borderId="32" xfId="0" applyFont="1" applyFill="1" applyBorder="1"/>
    <xf numFmtId="0" fontId="13" fillId="3" borderId="20" xfId="0" applyFont="1" applyFill="1" applyBorder="1"/>
    <xf numFmtId="0" fontId="28" fillId="3" borderId="0" xfId="0" applyFont="1" applyFill="1" applyAlignment="1">
      <alignment horizontal="left" indent="1"/>
    </xf>
    <xf numFmtId="0" fontId="25" fillId="3" borderId="20" xfId="0" applyFont="1" applyFill="1" applyBorder="1" applyAlignment="1">
      <alignment horizontal="left" vertical="top" wrapText="1"/>
    </xf>
    <xf numFmtId="0" fontId="15" fillId="4" borderId="35" xfId="0" applyFont="1" applyFill="1" applyBorder="1"/>
    <xf numFmtId="0" fontId="11" fillId="3" borderId="6" xfId="0" applyFont="1" applyFill="1" applyBorder="1"/>
    <xf numFmtId="0" fontId="10" fillId="3" borderId="6" xfId="0" applyFont="1" applyFill="1" applyBorder="1"/>
    <xf numFmtId="0" fontId="25" fillId="3" borderId="8" xfId="0" applyFont="1" applyFill="1" applyBorder="1" applyAlignment="1">
      <alignment horizontal="left" vertical="top" wrapText="1" indent="1"/>
    </xf>
    <xf numFmtId="0" fontId="10" fillId="3" borderId="8" xfId="0" applyFont="1" applyFill="1" applyBorder="1" applyAlignment="1">
      <alignment horizontal="left" vertical="top" wrapText="1"/>
    </xf>
    <xf numFmtId="0" fontId="10" fillId="3" borderId="8" xfId="0" applyFont="1" applyFill="1" applyBorder="1"/>
    <xf numFmtId="0" fontId="10" fillId="3" borderId="12" xfId="0" applyFont="1" applyFill="1" applyBorder="1"/>
    <xf numFmtId="164" fontId="29" fillId="3" borderId="0" xfId="0" applyNumberFormat="1" applyFont="1" applyFill="1" applyAlignment="1">
      <alignment vertical="center" wrapText="1"/>
    </xf>
    <xf numFmtId="0" fontId="21" fillId="4" borderId="5" xfId="0" applyFont="1" applyFill="1" applyBorder="1"/>
    <xf numFmtId="0" fontId="21" fillId="4" borderId="6" xfId="0" applyFont="1" applyFill="1" applyBorder="1" applyAlignment="1">
      <alignment horizontal="right" vertical="top" wrapText="1"/>
    </xf>
    <xf numFmtId="0" fontId="21" fillId="4" borderId="7" xfId="0" applyFont="1" applyFill="1" applyBorder="1" applyAlignment="1">
      <alignment horizontal="right" vertical="center" wrapText="1"/>
    </xf>
    <xf numFmtId="0" fontId="5" fillId="0" borderId="29" xfId="0" applyFont="1" applyBorder="1" applyAlignment="1">
      <alignment vertical="center" wrapText="1"/>
    </xf>
    <xf numFmtId="164" fontId="18" fillId="0" borderId="29" xfId="6" applyNumberFormat="1" applyFont="1" applyFill="1" applyBorder="1" applyAlignment="1">
      <alignment vertical="center"/>
    </xf>
    <xf numFmtId="9" fontId="18" fillId="5" borderId="29" xfId="6" applyFont="1" applyFill="1" applyBorder="1" applyAlignment="1">
      <alignment horizontal="right"/>
    </xf>
    <xf numFmtId="0" fontId="25" fillId="0" borderId="29" xfId="0" applyFont="1" applyBorder="1" applyAlignment="1">
      <alignment vertical="center" wrapText="1"/>
    </xf>
    <xf numFmtId="164" fontId="18" fillId="5" borderId="29" xfId="6" applyNumberFormat="1" applyFont="1" applyFill="1" applyBorder="1" applyAlignment="1">
      <alignment vertical="center"/>
    </xf>
    <xf numFmtId="164" fontId="18" fillId="5" borderId="29" xfId="6" applyNumberFormat="1" applyFont="1" applyFill="1" applyBorder="1" applyAlignment="1">
      <alignment horizontal="right" vertical="center"/>
    </xf>
    <xf numFmtId="164" fontId="18" fillId="5" borderId="29" xfId="6" applyNumberFormat="1" applyFont="1" applyFill="1" applyBorder="1" applyAlignment="1"/>
    <xf numFmtId="0" fontId="21" fillId="4" borderId="6" xfId="0" applyFont="1" applyFill="1" applyBorder="1" applyAlignment="1">
      <alignment horizontal="right" wrapText="1"/>
    </xf>
    <xf numFmtId="0" fontId="14" fillId="0" borderId="12" xfId="0" applyFont="1" applyBorder="1"/>
    <xf numFmtId="0" fontId="5" fillId="3" borderId="21" xfId="0" applyFont="1" applyFill="1" applyBorder="1" applyAlignment="1">
      <alignment vertical="top" wrapText="1"/>
    </xf>
    <xf numFmtId="0" fontId="21" fillId="4" borderId="52" xfId="0" applyFont="1" applyFill="1" applyBorder="1"/>
    <xf numFmtId="0" fontId="21" fillId="4" borderId="53" xfId="0" applyFont="1" applyFill="1" applyBorder="1" applyAlignment="1">
      <alignment horizontal="right" wrapText="1"/>
    </xf>
    <xf numFmtId="0" fontId="21" fillId="4" borderId="54" xfId="0" applyFont="1" applyFill="1" applyBorder="1" applyAlignment="1">
      <alignment horizontal="right" vertical="center" wrapText="1"/>
    </xf>
    <xf numFmtId="0" fontId="21" fillId="4" borderId="6" xfId="0" applyFont="1" applyFill="1" applyBorder="1" applyAlignment="1">
      <alignment vertical="top" wrapText="1"/>
    </xf>
    <xf numFmtId="0" fontId="5" fillId="3" borderId="0" xfId="0" applyFont="1" applyFill="1" applyAlignment="1">
      <alignment horizontal="left" vertical="top" wrapText="1"/>
    </xf>
    <xf numFmtId="0" fontId="5" fillId="3" borderId="20" xfId="0" applyFont="1" applyFill="1" applyBorder="1" applyAlignment="1">
      <alignment vertical="top" wrapText="1"/>
    </xf>
    <xf numFmtId="0" fontId="5" fillId="3" borderId="22" xfId="0" applyFont="1" applyFill="1" applyBorder="1" applyAlignment="1">
      <alignment vertical="top" wrapText="1"/>
    </xf>
    <xf numFmtId="0" fontId="5" fillId="3" borderId="23" xfId="0" applyFont="1" applyFill="1" applyBorder="1" applyAlignment="1">
      <alignment vertical="top" wrapText="1"/>
    </xf>
    <xf numFmtId="0" fontId="5" fillId="3" borderId="24" xfId="0" applyFont="1" applyFill="1" applyBorder="1" applyAlignment="1">
      <alignment vertical="top" wrapText="1"/>
    </xf>
    <xf numFmtId="165" fontId="5" fillId="3" borderId="0" xfId="0" applyNumberFormat="1" applyFont="1" applyFill="1" applyAlignment="1">
      <alignment vertical="center" wrapText="1"/>
    </xf>
    <xf numFmtId="0" fontId="21" fillId="4" borderId="6" xfId="0" applyFont="1" applyFill="1" applyBorder="1" applyAlignment="1">
      <alignment wrapText="1"/>
    </xf>
    <xf numFmtId="0" fontId="15" fillId="4" borderId="5" xfId="0" applyFont="1" applyFill="1" applyBorder="1"/>
    <xf numFmtId="0" fontId="14" fillId="3" borderId="12" xfId="0" applyFont="1" applyFill="1" applyBorder="1"/>
    <xf numFmtId="164" fontId="18" fillId="0" borderId="29" xfId="6" applyNumberFormat="1" applyFont="1" applyFill="1" applyBorder="1" applyAlignment="1"/>
    <xf numFmtId="164" fontId="18" fillId="0" borderId="29" xfId="6" applyNumberFormat="1" applyFont="1" applyFill="1" applyBorder="1" applyAlignment="1">
      <alignment vertical="top"/>
    </xf>
    <xf numFmtId="164" fontId="18" fillId="5" borderId="29" xfId="6" applyNumberFormat="1" applyFont="1" applyFill="1" applyBorder="1" applyAlignment="1">
      <alignment vertical="top"/>
    </xf>
    <xf numFmtId="166" fontId="10" fillId="3" borderId="0" xfId="0" applyNumberFormat="1" applyFont="1" applyFill="1" applyAlignment="1">
      <alignment horizontal="center" vertical="center" wrapText="1"/>
    </xf>
    <xf numFmtId="0" fontId="13" fillId="3" borderId="0" xfId="0" applyFont="1" applyFill="1" applyAlignment="1">
      <alignment horizontal="left" wrapText="1"/>
    </xf>
    <xf numFmtId="9" fontId="18" fillId="5" borderId="14" xfId="6" applyFont="1" applyFill="1" applyBorder="1" applyAlignment="1">
      <alignment horizontal="right"/>
    </xf>
    <xf numFmtId="0" fontId="25" fillId="0" borderId="13" xfId="0" applyFont="1" applyBorder="1" applyAlignment="1">
      <alignment vertical="center" wrapText="1"/>
    </xf>
    <xf numFmtId="9" fontId="18" fillId="5" borderId="14" xfId="6" applyFont="1" applyFill="1" applyBorder="1" applyAlignment="1">
      <alignment horizontal="right" vertical="center"/>
    </xf>
    <xf numFmtId="9" fontId="18" fillId="5" borderId="14" xfId="6" applyFont="1" applyFill="1" applyBorder="1" applyAlignment="1">
      <alignment horizontal="right" vertical="top"/>
    </xf>
    <xf numFmtId="7" fontId="24" fillId="0" borderId="23" xfId="8" applyNumberFormat="1" applyFont="1" applyBorder="1"/>
    <xf numFmtId="0" fontId="15" fillId="4" borderId="6" xfId="0" applyFont="1" applyFill="1" applyBorder="1" applyAlignment="1">
      <alignment horizontal="center" vertical="center" wrapText="1"/>
    </xf>
    <xf numFmtId="0" fontId="15" fillId="4" borderId="7" xfId="0" applyFont="1" applyFill="1" applyBorder="1" applyAlignment="1">
      <alignment horizontal="center" vertical="center" wrapText="1"/>
    </xf>
    <xf numFmtId="0" fontId="5" fillId="0" borderId="61" xfId="0" applyFont="1" applyBorder="1" applyAlignment="1">
      <alignment vertical="center" wrapText="1"/>
    </xf>
    <xf numFmtId="164" fontId="18" fillId="5" borderId="61" xfId="6" applyNumberFormat="1" applyFont="1" applyFill="1" applyBorder="1" applyAlignment="1" applyProtection="1">
      <alignment vertical="center"/>
    </xf>
    <xf numFmtId="9" fontId="18" fillId="5" borderId="61" xfId="6" applyFont="1" applyFill="1" applyBorder="1" applyAlignment="1" applyProtection="1">
      <alignment horizontal="right" vertical="center"/>
    </xf>
    <xf numFmtId="164" fontId="18" fillId="0" borderId="61" xfId="6" applyNumberFormat="1" applyFont="1" applyFill="1" applyBorder="1" applyAlignment="1" applyProtection="1">
      <alignment vertical="center"/>
    </xf>
    <xf numFmtId="0" fontId="25" fillId="0" borderId="61" xfId="0" applyFont="1" applyBorder="1" applyAlignment="1">
      <alignment vertical="center" wrapText="1"/>
    </xf>
    <xf numFmtId="0" fontId="18" fillId="0" borderId="61" xfId="0" applyFont="1" applyBorder="1" applyAlignment="1">
      <alignment vertical="center" wrapText="1"/>
    </xf>
    <xf numFmtId="0" fontId="5" fillId="5" borderId="61" xfId="0" applyFont="1" applyFill="1" applyBorder="1" applyAlignment="1">
      <alignment vertical="center"/>
    </xf>
    <xf numFmtId="0" fontId="32" fillId="4" borderId="62" xfId="0" applyFont="1" applyFill="1" applyBorder="1" applyAlignment="1">
      <alignment vertical="center"/>
    </xf>
    <xf numFmtId="0" fontId="10" fillId="0" borderId="63" xfId="0" applyFont="1" applyBorder="1" applyAlignment="1">
      <alignment horizontal="left" vertical="center" wrapText="1"/>
    </xf>
    <xf numFmtId="0" fontId="10" fillId="0" borderId="63" xfId="0" applyFont="1" applyBorder="1" applyAlignment="1">
      <alignment vertical="center"/>
    </xf>
    <xf numFmtId="0" fontId="23" fillId="0" borderId="64" xfId="0" applyFont="1" applyBorder="1"/>
    <xf numFmtId="3" fontId="10" fillId="5" borderId="0" xfId="0" applyNumberFormat="1" applyFont="1" applyFill="1" applyAlignment="1">
      <alignment vertical="center"/>
    </xf>
    <xf numFmtId="3" fontId="10" fillId="5" borderId="0" xfId="0" applyNumberFormat="1" applyFont="1" applyFill="1"/>
    <xf numFmtId="3" fontId="10" fillId="5" borderId="0" xfId="0" applyNumberFormat="1" applyFont="1" applyFill="1" applyAlignment="1">
      <alignment vertical="top"/>
    </xf>
    <xf numFmtId="165" fontId="10" fillId="5" borderId="0" xfId="0" applyNumberFormat="1" applyFont="1" applyFill="1" applyAlignment="1">
      <alignment vertical="top"/>
    </xf>
    <xf numFmtId="0" fontId="25" fillId="5" borderId="61" xfId="0" applyFont="1" applyFill="1" applyBorder="1" applyAlignment="1">
      <alignment vertical="center" wrapText="1"/>
    </xf>
    <xf numFmtId="0" fontId="5" fillId="5" borderId="61" xfId="0" applyFont="1" applyFill="1" applyBorder="1" applyAlignment="1">
      <alignment vertical="center" wrapText="1"/>
    </xf>
    <xf numFmtId="164" fontId="19" fillId="3" borderId="10" xfId="6" applyNumberFormat="1" applyFont="1" applyFill="1" applyBorder="1" applyAlignment="1" applyProtection="1">
      <alignment vertical="center"/>
    </xf>
    <xf numFmtId="164" fontId="19" fillId="3" borderId="11" xfId="6" applyNumberFormat="1" applyFont="1" applyFill="1" applyBorder="1" applyAlignment="1" applyProtection="1"/>
    <xf numFmtId="164" fontId="41" fillId="3" borderId="11" xfId="6" applyNumberFormat="1" applyFont="1" applyFill="1" applyBorder="1" applyAlignment="1">
      <alignment horizontal="right"/>
    </xf>
    <xf numFmtId="0" fontId="19" fillId="3" borderId="12" xfId="0" applyFont="1" applyFill="1" applyBorder="1"/>
    <xf numFmtId="164" fontId="19" fillId="3" borderId="10" xfId="6" applyNumberFormat="1" applyFont="1" applyFill="1" applyBorder="1" applyAlignment="1">
      <alignment vertical="center"/>
    </xf>
    <xf numFmtId="164" fontId="19" fillId="3" borderId="10" xfId="6" applyNumberFormat="1" applyFont="1" applyFill="1" applyBorder="1" applyAlignment="1"/>
    <xf numFmtId="164" fontId="19" fillId="3" borderId="11" xfId="6" applyNumberFormat="1" applyFont="1" applyFill="1" applyBorder="1" applyAlignment="1">
      <alignment horizontal="right"/>
    </xf>
    <xf numFmtId="0" fontId="22" fillId="0" borderId="29" xfId="0" applyFont="1" applyBorder="1"/>
    <xf numFmtId="0" fontId="22" fillId="0" borderId="65" xfId="0" applyFont="1" applyBorder="1"/>
    <xf numFmtId="0" fontId="14" fillId="3" borderId="0" xfId="0" applyFont="1" applyFill="1" applyAlignment="1">
      <alignment horizontal="right" vertical="center" wrapText="1"/>
    </xf>
    <xf numFmtId="0" fontId="30" fillId="3" borderId="0" xfId="9" applyFont="1" applyFill="1" applyAlignment="1">
      <alignment horizontal="right" wrapText="1"/>
    </xf>
    <xf numFmtId="164" fontId="18" fillId="3" borderId="0" xfId="6" applyNumberFormat="1" applyFont="1" applyFill="1" applyBorder="1" applyAlignment="1" applyProtection="1"/>
    <xf numFmtId="164" fontId="18" fillId="3" borderId="0" xfId="6" applyNumberFormat="1" applyFont="1" applyFill="1" applyBorder="1" applyAlignment="1" applyProtection="1">
      <alignment horizontal="right" vertical="center"/>
    </xf>
    <xf numFmtId="164" fontId="18" fillId="3" borderId="0" xfId="6" applyNumberFormat="1" applyFont="1" applyFill="1" applyBorder="1" applyAlignment="1" applyProtection="1">
      <alignment horizontal="right"/>
    </xf>
    <xf numFmtId="165" fontId="5" fillId="3" borderId="0" xfId="9" applyNumberFormat="1" applyFont="1" applyFill="1"/>
    <xf numFmtId="165" fontId="5" fillId="3" borderId="0" xfId="9" applyNumberFormat="1" applyFont="1" applyFill="1" applyAlignment="1">
      <alignment horizontal="right" vertical="center"/>
    </xf>
    <xf numFmtId="0" fontId="21" fillId="3" borderId="0" xfId="3" applyFont="1" applyFill="1" applyBorder="1" applyAlignment="1" applyProtection="1">
      <alignment wrapText="1"/>
    </xf>
    <xf numFmtId="0" fontId="22" fillId="3" borderId="0" xfId="0" applyFont="1" applyFill="1"/>
    <xf numFmtId="0" fontId="18" fillId="3" borderId="0" xfId="0" applyFont="1" applyFill="1" applyAlignment="1">
      <alignment horizontal="left" vertical="top" wrapText="1"/>
    </xf>
    <xf numFmtId="0" fontId="5" fillId="5" borderId="13" xfId="0" applyFont="1" applyFill="1" applyBorder="1" applyAlignment="1">
      <alignment vertical="center" wrapText="1"/>
    </xf>
    <xf numFmtId="0" fontId="21" fillId="3" borderId="0" xfId="0" applyFont="1" applyFill="1"/>
    <xf numFmtId="164" fontId="5" fillId="5" borderId="14" xfId="9" applyNumberFormat="1" applyFont="1" applyFill="1" applyBorder="1"/>
    <xf numFmtId="164" fontId="5" fillId="5" borderId="14" xfId="9" applyNumberFormat="1" applyFont="1" applyFill="1" applyBorder="1" applyAlignment="1">
      <alignment horizontal="right" vertical="center"/>
    </xf>
    <xf numFmtId="164" fontId="5" fillId="0" borderId="30" xfId="9" applyNumberFormat="1" applyFont="1" applyBorder="1"/>
    <xf numFmtId="164" fontId="5" fillId="0" borderId="16" xfId="9" applyNumberFormat="1" applyFont="1" applyBorder="1"/>
    <xf numFmtId="0" fontId="20" fillId="7" borderId="26" xfId="7" applyFont="1" applyFill="1" applyBorder="1" applyAlignment="1">
      <alignment horizontal="center" vertical="center" wrapText="1"/>
    </xf>
    <xf numFmtId="0" fontId="20" fillId="7" borderId="27" xfId="7" applyFont="1" applyFill="1" applyBorder="1" applyAlignment="1">
      <alignment horizontal="center" vertical="center" wrapText="1"/>
    </xf>
    <xf numFmtId="0" fontId="20" fillId="7" borderId="28" xfId="7" applyFont="1" applyFill="1" applyBorder="1" applyAlignment="1">
      <alignment horizontal="center" vertical="center" wrapText="1"/>
    </xf>
    <xf numFmtId="0" fontId="14" fillId="3" borderId="0" xfId="2" applyFont="1" applyFill="1" applyAlignment="1">
      <alignment horizontal="left" vertical="top" wrapText="1"/>
    </xf>
    <xf numFmtId="0" fontId="5" fillId="3" borderId="0" xfId="2" applyFont="1" applyFill="1" applyAlignment="1">
      <alignment horizontal="left" vertical="top" wrapText="1"/>
    </xf>
    <xf numFmtId="0" fontId="25" fillId="6" borderId="0" xfId="1" applyFont="1" applyFill="1" applyBorder="1" applyAlignment="1">
      <alignment wrapText="1"/>
    </xf>
    <xf numFmtId="0" fontId="18" fillId="6" borderId="0" xfId="1" applyFont="1" applyFill="1" applyBorder="1" applyAlignment="1">
      <alignment wrapText="1"/>
    </xf>
    <xf numFmtId="0" fontId="7" fillId="4" borderId="2" xfId="0" quotePrefix="1" applyFont="1" applyFill="1" applyBorder="1" applyAlignment="1">
      <alignment horizontal="center"/>
    </xf>
    <xf numFmtId="0" fontId="7" fillId="4" borderId="3" xfId="0" quotePrefix="1" applyFont="1" applyFill="1" applyBorder="1" applyAlignment="1">
      <alignment horizontal="center"/>
    </xf>
    <xf numFmtId="0" fontId="7" fillId="4" borderId="4" xfId="0" quotePrefix="1" applyFont="1" applyFill="1" applyBorder="1" applyAlignment="1">
      <alignment horizontal="center"/>
    </xf>
    <xf numFmtId="0" fontId="5" fillId="3" borderId="0" xfId="2" applyFont="1" applyFill="1" applyAlignment="1">
      <alignment horizontal="right"/>
    </xf>
    <xf numFmtId="0" fontId="5" fillId="3" borderId="0" xfId="2" applyFont="1" applyFill="1"/>
    <xf numFmtId="0" fontId="5" fillId="3" borderId="0" xfId="2" applyFont="1" applyFill="1" applyAlignment="1">
      <alignment vertical="top" wrapText="1"/>
    </xf>
    <xf numFmtId="0" fontId="25" fillId="3" borderId="0" xfId="2" applyFont="1" applyFill="1" applyAlignment="1">
      <alignment horizontal="left" vertical="top" wrapText="1"/>
    </xf>
    <xf numFmtId="0" fontId="21" fillId="4" borderId="40" xfId="0" applyFont="1" applyFill="1" applyBorder="1" applyAlignment="1">
      <alignment horizontal="left" vertical="center" wrapText="1"/>
    </xf>
    <xf numFmtId="0" fontId="21" fillId="4" borderId="41" xfId="0" applyFont="1" applyFill="1" applyBorder="1" applyAlignment="1">
      <alignment horizontal="left" vertical="center" wrapText="1"/>
    </xf>
    <xf numFmtId="0" fontId="21" fillId="4" borderId="42" xfId="0" applyFont="1" applyFill="1" applyBorder="1" applyAlignment="1">
      <alignment horizontal="left" vertical="center" wrapText="1"/>
    </xf>
    <xf numFmtId="0" fontId="6" fillId="0" borderId="0" xfId="0" applyFont="1" applyAlignment="1">
      <alignment horizontal="left" vertical="top" wrapText="1"/>
    </xf>
    <xf numFmtId="0" fontId="25" fillId="3" borderId="0" xfId="0" applyFont="1" applyFill="1" applyAlignment="1">
      <alignment horizontal="left" vertical="top" wrapText="1"/>
    </xf>
    <xf numFmtId="0" fontId="21" fillId="4" borderId="52" xfId="0" applyFont="1" applyFill="1" applyBorder="1" applyAlignment="1">
      <alignment horizontal="left"/>
    </xf>
    <xf numFmtId="0" fontId="21" fillId="4" borderId="53" xfId="0" applyFont="1" applyFill="1" applyBorder="1" applyAlignment="1">
      <alignment horizontal="left"/>
    </xf>
    <xf numFmtId="0" fontId="21" fillId="4" borderId="54" xfId="0" applyFont="1" applyFill="1" applyBorder="1" applyAlignment="1">
      <alignment horizontal="left"/>
    </xf>
    <xf numFmtId="0" fontId="5" fillId="3" borderId="8" xfId="0" applyFont="1" applyFill="1" applyBorder="1" applyAlignment="1">
      <alignment horizontal="left" wrapText="1"/>
    </xf>
    <xf numFmtId="0" fontId="5" fillId="3" borderId="0" xfId="0" applyFont="1" applyFill="1" applyAlignment="1">
      <alignment horizontal="left" wrapText="1"/>
    </xf>
    <xf numFmtId="0" fontId="5" fillId="3" borderId="9" xfId="0" applyFont="1" applyFill="1" applyBorder="1" applyAlignment="1">
      <alignment horizontal="left" wrapText="1"/>
    </xf>
    <xf numFmtId="0" fontId="25" fillId="3" borderId="20" xfId="0" applyFont="1" applyFill="1" applyBorder="1" applyAlignment="1">
      <alignment horizontal="left" vertical="top" wrapText="1" indent="1"/>
    </xf>
    <xf numFmtId="0" fontId="25" fillId="3" borderId="0" xfId="0" applyFont="1" applyFill="1" applyAlignment="1">
      <alignment horizontal="left" vertical="top" wrapText="1" indent="1"/>
    </xf>
    <xf numFmtId="0" fontId="5" fillId="0" borderId="0" xfId="0" applyFont="1" applyAlignment="1">
      <alignment horizontal="left" vertical="top" wrapText="1"/>
    </xf>
    <xf numFmtId="0" fontId="5" fillId="3" borderId="0" xfId="0" applyFont="1" applyFill="1" applyAlignment="1">
      <alignment horizontal="left" vertical="top" wrapText="1"/>
    </xf>
    <xf numFmtId="0" fontId="14" fillId="3" borderId="17" xfId="0" applyFont="1" applyFill="1" applyBorder="1" applyAlignment="1">
      <alignment horizontal="left" vertical="center"/>
    </xf>
    <xf numFmtId="0" fontId="14" fillId="3" borderId="36" xfId="0" applyFont="1" applyFill="1" applyBorder="1" applyAlignment="1">
      <alignment horizontal="left" vertical="center"/>
    </xf>
    <xf numFmtId="0" fontId="25" fillId="3" borderId="0" xfId="0" applyFont="1" applyFill="1" applyAlignment="1">
      <alignment horizontal="left" indent="1"/>
    </xf>
    <xf numFmtId="0" fontId="31" fillId="3" borderId="0" xfId="0" applyFont="1" applyFill="1" applyAlignment="1">
      <alignment horizontal="left" indent="1"/>
    </xf>
    <xf numFmtId="0" fontId="28" fillId="0" borderId="0" xfId="0" applyFont="1" applyAlignment="1">
      <alignment horizontal="left" indent="1"/>
    </xf>
    <xf numFmtId="0" fontId="31" fillId="0" borderId="0" xfId="0" applyFont="1" applyAlignment="1">
      <alignment horizontal="left" indent="1"/>
    </xf>
    <xf numFmtId="0" fontId="5" fillId="3" borderId="0" xfId="0" applyFont="1" applyFill="1" applyAlignment="1">
      <alignment horizontal="left" vertical="top" wrapText="1" indent="1"/>
    </xf>
    <xf numFmtId="0" fontId="14" fillId="3" borderId="19" xfId="0" applyFont="1" applyFill="1" applyBorder="1" applyAlignment="1">
      <alignment horizontal="left" vertical="center" wrapText="1"/>
    </xf>
    <xf numFmtId="0" fontId="14" fillId="3" borderId="44" xfId="0" applyFont="1" applyFill="1" applyBorder="1" applyAlignment="1">
      <alignment horizontal="left" vertical="center" wrapText="1"/>
    </xf>
    <xf numFmtId="0" fontId="5" fillId="3" borderId="0" xfId="0" applyFont="1" applyFill="1" applyAlignment="1">
      <alignment horizontal="left" vertical="top"/>
    </xf>
    <xf numFmtId="0" fontId="14" fillId="3" borderId="19" xfId="0" applyFont="1" applyFill="1" applyBorder="1" applyAlignment="1">
      <alignment horizontal="left" vertical="center"/>
    </xf>
    <xf numFmtId="0" fontId="14" fillId="3" borderId="44" xfId="0" applyFont="1" applyFill="1" applyBorder="1" applyAlignment="1">
      <alignment horizontal="left" vertical="center"/>
    </xf>
    <xf numFmtId="0" fontId="14" fillId="3" borderId="18" xfId="0" applyFont="1" applyFill="1" applyBorder="1" applyAlignment="1">
      <alignment horizontal="left" vertical="center"/>
    </xf>
    <xf numFmtId="0" fontId="28" fillId="3" borderId="8" xfId="0" applyFont="1" applyFill="1" applyBorder="1" applyAlignment="1">
      <alignment horizontal="left" vertical="top" wrapText="1" indent="1"/>
    </xf>
    <xf numFmtId="0" fontId="28" fillId="3" borderId="0" xfId="0" applyFont="1" applyFill="1" applyAlignment="1">
      <alignment horizontal="left" vertical="top" wrapText="1" indent="1"/>
    </xf>
    <xf numFmtId="0" fontId="28" fillId="3" borderId="20" xfId="0" applyFont="1" applyFill="1" applyBorder="1" applyAlignment="1">
      <alignment horizontal="left" vertical="top" wrapText="1" indent="1"/>
    </xf>
    <xf numFmtId="0" fontId="28" fillId="3" borderId="21" xfId="0" applyFont="1" applyFill="1" applyBorder="1" applyAlignment="1">
      <alignment horizontal="left" vertical="top" wrapText="1" indent="1"/>
    </xf>
    <xf numFmtId="0" fontId="28" fillId="0" borderId="20" xfId="0" applyFont="1" applyBorder="1" applyAlignment="1">
      <alignment horizontal="left" indent="1"/>
    </xf>
    <xf numFmtId="0" fontId="28" fillId="0" borderId="21" xfId="0" applyFont="1" applyBorder="1" applyAlignment="1">
      <alignment horizontal="left" indent="1"/>
    </xf>
    <xf numFmtId="0" fontId="25" fillId="3" borderId="20" xfId="0" applyFont="1" applyFill="1" applyBorder="1" applyAlignment="1">
      <alignment horizontal="left" indent="1"/>
    </xf>
    <xf numFmtId="0" fontId="31" fillId="3" borderId="21" xfId="0" applyFont="1" applyFill="1" applyBorder="1" applyAlignment="1">
      <alignment horizontal="left" indent="1"/>
    </xf>
    <xf numFmtId="0" fontId="14" fillId="3" borderId="0" xfId="0" applyFont="1" applyFill="1" applyAlignment="1">
      <alignment horizontal="left" vertical="center"/>
    </xf>
    <xf numFmtId="0" fontId="23" fillId="3" borderId="0" xfId="0" applyFont="1" applyFill="1" applyAlignment="1">
      <alignment horizontal="left"/>
    </xf>
    <xf numFmtId="0" fontId="5" fillId="3" borderId="0" xfId="0" applyFont="1" applyFill="1" applyAlignment="1">
      <alignment horizontal="left" vertical="center" wrapText="1"/>
    </xf>
    <xf numFmtId="0" fontId="23" fillId="3" borderId="0" xfId="0" applyFont="1" applyFill="1" applyAlignment="1">
      <alignment horizontal="left" wrapText="1"/>
    </xf>
    <xf numFmtId="0" fontId="34" fillId="3" borderId="0" xfId="0" applyFont="1" applyFill="1" applyAlignment="1">
      <alignment horizontal="left" wrapText="1" indent="1"/>
    </xf>
    <xf numFmtId="0" fontId="5" fillId="3" borderId="0" xfId="0" quotePrefix="1" applyFont="1" applyFill="1" applyAlignment="1">
      <alignment horizontal="left" wrapText="1"/>
    </xf>
    <xf numFmtId="0" fontId="14" fillId="5" borderId="49" xfId="0" applyFont="1" applyFill="1" applyBorder="1" applyAlignment="1">
      <alignment horizontal="center" wrapText="1"/>
    </xf>
    <xf numFmtId="0" fontId="14" fillId="5" borderId="50" xfId="0" applyFont="1" applyFill="1" applyBorder="1" applyAlignment="1">
      <alignment horizontal="center" wrapText="1"/>
    </xf>
    <xf numFmtId="0" fontId="40" fillId="7" borderId="55" xfId="7" applyFont="1" applyFill="1" applyBorder="1" applyAlignment="1">
      <alignment horizontal="center" vertical="center" wrapText="1"/>
    </xf>
    <xf numFmtId="0" fontId="40" fillId="7" borderId="56" xfId="7" applyFont="1" applyFill="1" applyBorder="1" applyAlignment="1">
      <alignment horizontal="center" vertical="center" wrapText="1"/>
    </xf>
    <xf numFmtId="0" fontId="40" fillId="7" borderId="57" xfId="7" applyFont="1" applyFill="1" applyBorder="1" applyAlignment="1">
      <alignment horizontal="center" vertical="center" wrapText="1"/>
    </xf>
    <xf numFmtId="0" fontId="40" fillId="7" borderId="58" xfId="7" applyFont="1" applyFill="1" applyBorder="1" applyAlignment="1">
      <alignment horizontal="center" vertical="center" wrapText="1"/>
    </xf>
    <xf numFmtId="0" fontId="40" fillId="7" borderId="59" xfId="7" applyFont="1" applyFill="1" applyBorder="1" applyAlignment="1">
      <alignment horizontal="center" vertical="center" wrapText="1"/>
    </xf>
    <xf numFmtId="0" fontId="40" fillId="7" borderId="60" xfId="7" applyFont="1" applyFill="1" applyBorder="1" applyAlignment="1">
      <alignment horizontal="center" vertical="center" wrapText="1"/>
    </xf>
    <xf numFmtId="0" fontId="23" fillId="3" borderId="0" xfId="0" applyFont="1" applyFill="1" applyAlignment="1">
      <alignment horizontal="center" vertical="center" wrapText="1"/>
    </xf>
    <xf numFmtId="166" fontId="10" fillId="5" borderId="49" xfId="0" applyNumberFormat="1" applyFont="1" applyFill="1" applyBorder="1" applyAlignment="1">
      <alignment horizontal="center" vertical="center" wrapText="1"/>
    </xf>
    <xf numFmtId="166" fontId="10" fillId="5" borderId="50" xfId="0" applyNumberFormat="1" applyFont="1" applyFill="1" applyBorder="1" applyAlignment="1">
      <alignment horizontal="center" vertical="center" wrapText="1"/>
    </xf>
    <xf numFmtId="0" fontId="20" fillId="7" borderId="51" xfId="7" applyFont="1" applyFill="1" applyBorder="1" applyAlignment="1">
      <alignment horizontal="center" vertical="center" wrapText="1"/>
    </xf>
    <xf numFmtId="0" fontId="23" fillId="3" borderId="32" xfId="0" applyFont="1" applyFill="1" applyBorder="1" applyAlignment="1">
      <alignment horizontal="center" vertical="center" wrapText="1"/>
    </xf>
    <xf numFmtId="0" fontId="23" fillId="3" borderId="33" xfId="0" applyFont="1" applyFill="1" applyBorder="1" applyAlignment="1">
      <alignment horizontal="center" vertical="center" wrapText="1"/>
    </xf>
    <xf numFmtId="0" fontId="23" fillId="3" borderId="32" xfId="0" applyFont="1" applyFill="1" applyBorder="1" applyAlignment="1">
      <alignment horizontal="center" vertical="center"/>
    </xf>
    <xf numFmtId="0" fontId="23" fillId="3" borderId="34" xfId="0" applyFont="1" applyFill="1" applyBorder="1" applyAlignment="1">
      <alignment horizontal="center" vertical="center"/>
    </xf>
    <xf numFmtId="0" fontId="5" fillId="3" borderId="0" xfId="0" applyFont="1" applyFill="1" applyBorder="1"/>
    <xf numFmtId="0" fontId="10" fillId="3" borderId="0" xfId="0" applyFont="1" applyFill="1" applyBorder="1"/>
    <xf numFmtId="0" fontId="21" fillId="3" borderId="0" xfId="3" applyFont="1" applyFill="1" applyBorder="1" applyAlignment="1" applyProtection="1">
      <alignment horizontal="left" wrapText="1"/>
    </xf>
    <xf numFmtId="0" fontId="14" fillId="3" borderId="0" xfId="0" applyFont="1" applyFill="1" applyBorder="1" applyAlignment="1">
      <alignment horizontal="left" vertical="center"/>
    </xf>
    <xf numFmtId="0" fontId="14" fillId="3" borderId="0" xfId="0" applyFont="1" applyFill="1" applyBorder="1" applyAlignment="1">
      <alignment horizontal="right" vertical="center" wrapText="1"/>
    </xf>
    <xf numFmtId="0" fontId="14" fillId="3" borderId="0" xfId="0" applyFont="1" applyFill="1" applyBorder="1" applyAlignment="1">
      <alignment horizontal="right" wrapText="1"/>
    </xf>
    <xf numFmtId="0" fontId="30" fillId="3" borderId="0" xfId="9" applyFont="1" applyFill="1" applyBorder="1" applyAlignment="1">
      <alignment horizontal="right" wrapText="1"/>
    </xf>
    <xf numFmtId="0" fontId="29" fillId="3" borderId="0" xfId="0" applyFont="1" applyFill="1" applyBorder="1" applyAlignment="1">
      <alignment horizontal="right"/>
    </xf>
    <xf numFmtId="0" fontId="5" fillId="3" borderId="0" xfId="0" applyFont="1" applyFill="1" applyBorder="1" applyAlignment="1">
      <alignment vertical="center" wrapText="1"/>
    </xf>
    <xf numFmtId="167" fontId="5" fillId="3" borderId="0" xfId="8" applyNumberFormat="1" applyFont="1" applyFill="1" applyBorder="1"/>
    <xf numFmtId="167" fontId="18" fillId="3" borderId="0" xfId="8" applyNumberFormat="1" applyFont="1" applyFill="1" applyBorder="1" applyAlignment="1" applyProtection="1">
      <alignment wrapText="1"/>
    </xf>
    <xf numFmtId="168" fontId="18" fillId="3" borderId="0" xfId="10" applyNumberFormat="1" applyFont="1" applyFill="1" applyBorder="1" applyAlignment="1" applyProtection="1">
      <alignment wrapText="1"/>
    </xf>
    <xf numFmtId="1" fontId="18" fillId="3" borderId="0" xfId="3" applyNumberFormat="1" applyFont="1" applyFill="1" applyBorder="1" applyAlignment="1" applyProtection="1">
      <alignment wrapText="1"/>
    </xf>
    <xf numFmtId="1" fontId="5" fillId="3" borderId="0" xfId="0" applyNumberFormat="1" applyFont="1" applyFill="1" applyBorder="1"/>
    <xf numFmtId="0" fontId="5" fillId="3" borderId="0" xfId="0" applyFont="1" applyFill="1" applyBorder="1" applyAlignment="1">
      <alignment horizontal="left" vertical="center" wrapText="1"/>
    </xf>
    <xf numFmtId="167" fontId="5" fillId="3" borderId="0" xfId="8" applyNumberFormat="1" applyFont="1" applyFill="1" applyBorder="1" applyAlignment="1">
      <alignment horizontal="right" vertical="center"/>
    </xf>
    <xf numFmtId="167" fontId="18" fillId="3" borderId="0" xfId="8" applyNumberFormat="1" applyFont="1" applyFill="1" applyBorder="1" applyAlignment="1">
      <alignment horizontal="right" vertical="center"/>
    </xf>
    <xf numFmtId="168" fontId="18" fillId="3" borderId="0" xfId="10" applyNumberFormat="1" applyFont="1" applyFill="1" applyBorder="1" applyAlignment="1">
      <alignment horizontal="right" vertical="center"/>
    </xf>
    <xf numFmtId="1" fontId="18" fillId="3" borderId="0" xfId="0" applyNumberFormat="1" applyFont="1" applyFill="1" applyBorder="1" applyAlignment="1">
      <alignment horizontal="right" vertical="center"/>
    </xf>
    <xf numFmtId="1" fontId="5" fillId="3" borderId="0" xfId="0" applyNumberFormat="1" applyFont="1" applyFill="1" applyBorder="1" applyAlignment="1">
      <alignment horizontal="right" vertical="center"/>
    </xf>
    <xf numFmtId="167" fontId="5" fillId="3" borderId="0" xfId="8" applyNumberFormat="1" applyFont="1" applyFill="1" applyBorder="1" applyAlignment="1">
      <alignment vertical="center"/>
    </xf>
    <xf numFmtId="0" fontId="18" fillId="3" borderId="0" xfId="3" applyFont="1" applyFill="1" applyBorder="1" applyAlignment="1" applyProtection="1">
      <alignment wrapText="1"/>
    </xf>
    <xf numFmtId="167" fontId="18" fillId="3" borderId="0" xfId="8" applyNumberFormat="1" applyFont="1" applyFill="1" applyBorder="1"/>
    <xf numFmtId="168" fontId="18" fillId="3" borderId="0" xfId="10" applyNumberFormat="1" applyFont="1" applyFill="1" applyBorder="1"/>
    <xf numFmtId="1" fontId="18" fillId="3" borderId="0" xfId="0" applyNumberFormat="1" applyFont="1" applyFill="1" applyBorder="1"/>
    <xf numFmtId="167" fontId="5" fillId="3" borderId="0" xfId="0" applyNumberFormat="1" applyFont="1" applyFill="1" applyBorder="1"/>
    <xf numFmtId="0" fontId="18" fillId="3" borderId="0" xfId="0" applyFont="1" applyFill="1" applyBorder="1" applyAlignment="1">
      <alignment horizontal="left" vertical="top" wrapText="1"/>
    </xf>
    <xf numFmtId="0" fontId="25" fillId="5" borderId="13" xfId="0" applyFont="1" applyFill="1" applyBorder="1" applyAlignment="1">
      <alignment vertical="center" wrapText="1"/>
    </xf>
    <xf numFmtId="3" fontId="23" fillId="0" borderId="23" xfId="0" applyNumberFormat="1" applyFont="1" applyBorder="1"/>
  </cellXfs>
  <cellStyles count="11">
    <cellStyle name="Comma 2" xfId="5" xr:uid="{5100B04D-4268-4BB6-96E9-67EEDBB554E8}"/>
    <cellStyle name="Currency" xfId="8" builtinId="4"/>
    <cellStyle name="Currency 2" xfId="4" xr:uid="{5543B596-D2B0-456F-A10D-05C474CCB794}"/>
    <cellStyle name="Hyperlink" xfId="7" builtinId="8"/>
    <cellStyle name="Hyperlink 2" xfId="3" xr:uid="{C7A640DF-A11B-432F-9A71-B69AF7C43CF1}"/>
    <cellStyle name="Normal" xfId="0" builtinId="0"/>
    <cellStyle name="Normal 2" xfId="9" xr:uid="{62A508A5-4676-48E1-840B-6B863E492FBE}"/>
    <cellStyle name="Normal 2 2" xfId="2" xr:uid="{FAE2633D-032D-4F5D-B265-D3FA67B44EBA}"/>
    <cellStyle name="Output" xfId="1" builtinId="21"/>
    <cellStyle name="Percent" xfId="10" builtinId="5"/>
    <cellStyle name="Percent 2" xfId="6" xr:uid="{B3F3FAED-DE4D-4478-BC8F-045220E8ADF2}"/>
  </cellStyles>
  <dxfs count="1">
    <dxf>
      <fill>
        <patternFill>
          <bgColor theme="0" tint="-0.14996795556505021"/>
        </patternFill>
      </fill>
    </dxf>
  </dxfs>
  <tableStyles count="1" defaultTableStyle="TableStyleMedium2" defaultPivotStyle="PivotStyleLight16">
    <tableStyle name="Invisible" pivot="0" table="0" count="0" xr9:uid="{636354A1-4333-4DD2-B6BB-7C6F169F7904}"/>
  </tableStyles>
  <colors>
    <mruColors>
      <color rgb="FF54823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28575</xdr:colOff>
      <xdr:row>4</xdr:row>
      <xdr:rowOff>0</xdr:rowOff>
    </xdr:from>
    <xdr:to>
      <xdr:col>2</xdr:col>
      <xdr:colOff>28575</xdr:colOff>
      <xdr:row>5</xdr:row>
      <xdr:rowOff>115827</xdr:rowOff>
    </xdr:to>
    <xdr:pic>
      <xdr:nvPicPr>
        <xdr:cNvPr id="2" name="Picture 1">
          <a:extLst>
            <a:ext uri="{FF2B5EF4-FFF2-40B4-BE49-F238E27FC236}">
              <a16:creationId xmlns:a16="http://schemas.microsoft.com/office/drawing/2014/main" id="{41D6687B-4219-43D2-81DD-6F63197D9AD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35755" y="998537"/>
          <a:ext cx="1779270" cy="590172"/>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extension.missouri.edu/media/wysiwyg/Extensiondata/Pro/AgBusinessPolicyExtension/Docs/breakevenanalysistool.xlsx"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29BD0E-863B-430C-A068-5135D9AABFE1}">
  <sheetPr codeName="Sheet1">
    <tabColor theme="9"/>
  </sheetPr>
  <dimension ref="A1:F1048576"/>
  <sheetViews>
    <sheetView tabSelected="1" topLeftCell="A6" workbookViewId="0">
      <selection activeCell="B8" sqref="B8"/>
    </sheetView>
  </sheetViews>
  <sheetFormatPr defaultColWidth="0" defaultRowHeight="14.45" customHeight="1" zeroHeight="1" x14ac:dyDescent="0.25"/>
  <cols>
    <col min="1" max="1" width="3.25" style="1" customWidth="1"/>
    <col min="2" max="2" width="60.625" style="1" customWidth="1"/>
    <col min="3" max="3" width="9.125" style="1" customWidth="1"/>
    <col min="4" max="4" width="16.375" style="1" customWidth="1"/>
    <col min="5" max="6" width="8.25" style="1" customWidth="1"/>
    <col min="7" max="16384" width="8.25" hidden="1"/>
  </cols>
  <sheetData>
    <row r="1" spans="2:4" ht="17.25" thickBot="1" x14ac:dyDescent="0.35">
      <c r="B1" s="2"/>
      <c r="C1" s="2"/>
      <c r="D1" s="2"/>
    </row>
    <row r="2" spans="2:4" ht="26.25" thickBot="1" x14ac:dyDescent="0.55000000000000004">
      <c r="B2" s="233" t="s">
        <v>0</v>
      </c>
      <c r="C2" s="234"/>
      <c r="D2" s="235"/>
    </row>
    <row r="3" spans="2:4" ht="16.5" x14ac:dyDescent="0.3">
      <c r="B3" s="236" t="s">
        <v>198</v>
      </c>
      <c r="C3" s="236"/>
      <c r="D3" s="236"/>
    </row>
    <row r="4" spans="2:4" ht="16.5" x14ac:dyDescent="0.3">
      <c r="B4" s="237"/>
      <c r="C4" s="237"/>
      <c r="D4" s="237"/>
    </row>
    <row r="5" spans="2:4" ht="36.75" customHeight="1" x14ac:dyDescent="0.25">
      <c r="B5" s="238" t="s">
        <v>1</v>
      </c>
      <c r="C5" s="238"/>
      <c r="D5" s="238"/>
    </row>
    <row r="6" spans="2:4" ht="16.5" x14ac:dyDescent="0.25">
      <c r="B6" s="36"/>
      <c r="C6" s="36"/>
      <c r="D6" s="36"/>
    </row>
    <row r="7" spans="2:4" ht="87" customHeight="1" x14ac:dyDescent="0.25">
      <c r="B7" s="239" t="s">
        <v>2</v>
      </c>
      <c r="C7" s="230"/>
      <c r="D7" s="230"/>
    </row>
    <row r="8" spans="2:4" ht="9.75" customHeight="1" x14ac:dyDescent="0.25">
      <c r="B8" s="37"/>
      <c r="C8" s="37"/>
      <c r="D8" s="37"/>
    </row>
    <row r="9" spans="2:4" ht="15.75" x14ac:dyDescent="0.25">
      <c r="B9" s="18" t="s">
        <v>3</v>
      </c>
      <c r="C9" s="38"/>
      <c r="D9" s="38"/>
    </row>
    <row r="10" spans="2:4" ht="16.5" x14ac:dyDescent="0.25">
      <c r="B10" s="37"/>
      <c r="C10" s="37"/>
      <c r="D10" s="39"/>
    </row>
    <row r="11" spans="2:4" ht="49.9" customHeight="1" x14ac:dyDescent="0.25">
      <c r="B11" s="230" t="s">
        <v>4</v>
      </c>
      <c r="C11" s="230"/>
      <c r="D11" s="24" t="s">
        <v>5</v>
      </c>
    </row>
    <row r="12" spans="2:4" ht="16.5" x14ac:dyDescent="0.25">
      <c r="B12" s="36"/>
      <c r="C12" s="36"/>
      <c r="D12" s="36"/>
    </row>
    <row r="13" spans="2:4" ht="87" customHeight="1" x14ac:dyDescent="0.25">
      <c r="B13" s="230" t="s">
        <v>6</v>
      </c>
      <c r="C13" s="230"/>
      <c r="D13" s="24" t="s">
        <v>7</v>
      </c>
    </row>
    <row r="14" spans="2:4" ht="18" customHeight="1" x14ac:dyDescent="0.25">
      <c r="B14" s="36"/>
      <c r="C14" s="36"/>
      <c r="D14" s="36"/>
    </row>
    <row r="15" spans="2:4" ht="63" customHeight="1" x14ac:dyDescent="0.25">
      <c r="B15" s="239" t="s">
        <v>8</v>
      </c>
      <c r="C15" s="230"/>
      <c r="D15" s="24" t="s">
        <v>9</v>
      </c>
    </row>
    <row r="16" spans="2:4" s="1" customFormat="1" ht="15.6" customHeight="1" x14ac:dyDescent="0.25">
      <c r="B16" s="37"/>
      <c r="C16" s="37"/>
      <c r="D16" s="26"/>
    </row>
    <row r="17" spans="2:4" ht="48" hidden="1" customHeight="1" x14ac:dyDescent="0.25">
      <c r="B17" s="229" t="s">
        <v>10</v>
      </c>
      <c r="C17" s="230"/>
      <c r="D17" s="24" t="s">
        <v>11</v>
      </c>
    </row>
    <row r="18" spans="2:4" ht="15.75" x14ac:dyDescent="0.25">
      <c r="B18" s="38"/>
      <c r="C18" s="38"/>
      <c r="D18" s="38"/>
    </row>
    <row r="19" spans="2:4" ht="15.75" x14ac:dyDescent="0.25">
      <c r="B19" s="38"/>
      <c r="C19" s="38"/>
      <c r="D19" s="38"/>
    </row>
    <row r="20" spans="2:4" ht="36.75" customHeight="1" x14ac:dyDescent="0.3">
      <c r="B20" s="231" t="s">
        <v>12</v>
      </c>
      <c r="C20" s="232"/>
      <c r="D20" s="232"/>
    </row>
    <row r="21" spans="2:4" ht="3.6" customHeight="1" x14ac:dyDescent="0.25">
      <c r="B21" s="36"/>
      <c r="C21" s="36"/>
      <c r="D21" s="36"/>
    </row>
    <row r="22" spans="2:4" ht="19.899999999999999" customHeight="1" x14ac:dyDescent="0.25">
      <c r="B22" s="226" t="s">
        <v>13</v>
      </c>
      <c r="C22" s="227"/>
      <c r="D22" s="228"/>
    </row>
    <row r="23" spans="2:4" ht="16.5" thickBot="1" x14ac:dyDescent="0.3"/>
    <row r="24" spans="2:4" ht="14.45" customHeight="1" thickBot="1" x14ac:dyDescent="0.55000000000000004">
      <c r="B24" s="21"/>
      <c r="C24" s="22"/>
      <c r="D24" s="23"/>
    </row>
    <row r="25" spans="2:4" ht="14.45" customHeight="1" x14ac:dyDescent="0.25"/>
    <row r="1048576" ht="14.45" customHeight="1" x14ac:dyDescent="0.25"/>
  </sheetData>
  <sheetProtection sheet="1" objects="1" scenarios="1"/>
  <mergeCells count="11">
    <mergeCell ref="B22:D22"/>
    <mergeCell ref="B17:C17"/>
    <mergeCell ref="B20:D20"/>
    <mergeCell ref="B2:D2"/>
    <mergeCell ref="B3:D3"/>
    <mergeCell ref="B4:D4"/>
    <mergeCell ref="B5:D5"/>
    <mergeCell ref="B7:D7"/>
    <mergeCell ref="B11:C11"/>
    <mergeCell ref="B13:C13"/>
    <mergeCell ref="B15:C15"/>
  </mergeCells>
  <hyperlinks>
    <hyperlink ref="D11" location="FixedCosts!A1" display="Go to FixedCosts sheet." xr:uid="{B6F4F25F-9DCC-45AC-9CAE-50FBD8CDF8AB}"/>
    <hyperlink ref="D13" location="MarketChannels!A1" display="Go to MarketChannels sheet. " xr:uid="{430BD54F-F036-4969-9FA1-0CE069E35933}"/>
    <hyperlink ref="D15" location="Summary!A1" display="Go to summary sheet." xr:uid="{D746986D-6AC9-49D5-B0DA-5A5B283B05FD}"/>
  </hyperlink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9F7C06-B60F-4739-AABE-475CCB688D8C}">
  <sheetPr codeName="Sheet12"/>
  <dimension ref="A1:M24"/>
  <sheetViews>
    <sheetView topLeftCell="B1" workbookViewId="0">
      <selection activeCell="C9" sqref="C9"/>
    </sheetView>
  </sheetViews>
  <sheetFormatPr defaultColWidth="0" defaultRowHeight="17.25" zeroHeight="1" x14ac:dyDescent="0.3"/>
  <cols>
    <col min="1" max="1" width="8.25" style="13" hidden="1" customWidth="1"/>
    <col min="2" max="2" width="38.75" style="13" customWidth="1"/>
    <col min="3" max="3" width="11.875" style="13" customWidth="1"/>
    <col min="4" max="4" width="19.125" style="13" customWidth="1"/>
    <col min="5" max="5" width="3.125" style="6" customWidth="1"/>
    <col min="6" max="6" width="13.5" style="6" customWidth="1"/>
    <col min="7" max="7" width="11.25" style="6" customWidth="1"/>
    <col min="8" max="13" width="0" style="13" hidden="1" customWidth="1"/>
    <col min="14" max="16384" width="8.25" style="13" hidden="1"/>
  </cols>
  <sheetData>
    <row r="1" spans="1:7" s="6" customFormat="1" ht="25.5" x14ac:dyDescent="0.5">
      <c r="A1" s="75"/>
      <c r="B1" s="134" t="s">
        <v>125</v>
      </c>
      <c r="C1" s="77"/>
      <c r="D1" s="77"/>
      <c r="E1" s="78"/>
      <c r="F1" s="78"/>
      <c r="G1" s="79"/>
    </row>
    <row r="2" spans="1:7" s="6" customFormat="1" ht="7.5" customHeight="1" x14ac:dyDescent="0.35">
      <c r="A2" s="80"/>
      <c r="B2" s="135"/>
      <c r="C2" s="9"/>
      <c r="D2" s="9"/>
      <c r="G2" s="81"/>
    </row>
    <row r="3" spans="1:7" s="6" customFormat="1" ht="17.25" customHeight="1" x14ac:dyDescent="0.3">
      <c r="A3" s="80"/>
      <c r="B3" s="270" t="s">
        <v>126</v>
      </c>
      <c r="C3" s="269"/>
      <c r="D3" s="269"/>
      <c r="E3" s="269"/>
      <c r="F3" s="269"/>
      <c r="G3" s="271"/>
    </row>
    <row r="4" spans="1:7" s="6" customFormat="1" x14ac:dyDescent="0.3">
      <c r="A4" s="133" t="s">
        <v>62</v>
      </c>
      <c r="B4" s="274" t="s">
        <v>62</v>
      </c>
      <c r="C4" s="258"/>
      <c r="D4" s="258"/>
      <c r="E4" s="258"/>
      <c r="F4" s="258"/>
      <c r="G4" s="275"/>
    </row>
    <row r="5" spans="1:7" s="6" customFormat="1" x14ac:dyDescent="0.3">
      <c r="A5" s="132" t="s">
        <v>127</v>
      </c>
      <c r="B5" s="272" t="s">
        <v>63</v>
      </c>
      <c r="C5" s="259"/>
      <c r="D5" s="259"/>
      <c r="E5" s="259"/>
      <c r="F5" s="259"/>
      <c r="G5" s="273"/>
    </row>
    <row r="6" spans="1:7" s="6" customFormat="1" ht="7.5" customHeight="1" thickBot="1" x14ac:dyDescent="0.35">
      <c r="A6" s="82"/>
      <c r="B6" s="82"/>
      <c r="C6" s="11"/>
      <c r="D6" s="11"/>
      <c r="G6" s="81"/>
    </row>
    <row r="7" spans="1:7" s="6" customFormat="1" ht="31.15" customHeight="1" x14ac:dyDescent="0.3">
      <c r="A7" s="80"/>
      <c r="B7" s="146"/>
      <c r="C7" s="147" t="s">
        <v>64</v>
      </c>
      <c r="D7" s="148" t="s">
        <v>65</v>
      </c>
      <c r="E7" s="40"/>
      <c r="F7" s="71" t="s">
        <v>66</v>
      </c>
      <c r="G7" s="83"/>
    </row>
    <row r="8" spans="1:7" s="6" customFormat="1" ht="18" customHeight="1" x14ac:dyDescent="0.3">
      <c r="A8" s="80"/>
      <c r="B8" s="43" t="s">
        <v>128</v>
      </c>
      <c r="C8" s="150">
        <f>G12</f>
        <v>0</v>
      </c>
      <c r="D8" s="177">
        <v>1</v>
      </c>
      <c r="E8" s="40"/>
      <c r="F8" s="255" t="s">
        <v>19</v>
      </c>
      <c r="G8" s="256"/>
    </row>
    <row r="9" spans="1:7" s="6" customFormat="1" ht="18" customHeight="1" x14ac:dyDescent="0.3">
      <c r="A9" s="80"/>
      <c r="B9" s="43" t="s">
        <v>129</v>
      </c>
      <c r="C9" s="153"/>
      <c r="D9" s="177">
        <v>1</v>
      </c>
      <c r="E9" s="40"/>
      <c r="F9" s="43" t="s">
        <v>24</v>
      </c>
      <c r="G9" s="84"/>
    </row>
    <row r="10" spans="1:7" s="6" customFormat="1" ht="18" customHeight="1" x14ac:dyDescent="0.3">
      <c r="A10" s="80"/>
      <c r="B10" s="43" t="s">
        <v>130</v>
      </c>
      <c r="C10" s="155"/>
      <c r="D10" s="177">
        <v>1</v>
      </c>
      <c r="E10" s="40"/>
      <c r="F10" s="43" t="s">
        <v>26</v>
      </c>
      <c r="G10" s="84"/>
    </row>
    <row r="11" spans="1:7" s="6" customFormat="1" ht="18" customHeight="1" x14ac:dyDescent="0.3">
      <c r="A11" s="80"/>
      <c r="B11" s="178" t="s">
        <v>131</v>
      </c>
      <c r="C11" s="153"/>
      <c r="D11" s="177">
        <v>1</v>
      </c>
      <c r="E11" s="40"/>
      <c r="F11" s="43" t="s">
        <v>27</v>
      </c>
      <c r="G11" s="85"/>
    </row>
    <row r="12" spans="1:7" s="6" customFormat="1" ht="18" customHeight="1" x14ac:dyDescent="0.3">
      <c r="A12" s="80"/>
      <c r="B12" s="178" t="s">
        <v>104</v>
      </c>
      <c r="C12" s="153"/>
      <c r="D12" s="177">
        <v>1</v>
      </c>
      <c r="E12" s="40"/>
      <c r="F12" s="66" t="s">
        <v>29</v>
      </c>
      <c r="G12" s="86">
        <f>G9*G10*G11</f>
        <v>0</v>
      </c>
    </row>
    <row r="13" spans="1:7" s="6" customFormat="1" ht="18" customHeight="1" x14ac:dyDescent="0.3">
      <c r="A13" s="80"/>
      <c r="B13" s="43" t="s">
        <v>92</v>
      </c>
      <c r="C13" s="150">
        <f>G18</f>
        <v>0</v>
      </c>
      <c r="D13" s="177">
        <v>1</v>
      </c>
      <c r="E13" s="40"/>
      <c r="F13" s="68"/>
      <c r="G13" s="87"/>
    </row>
    <row r="14" spans="1:7" s="6" customFormat="1" x14ac:dyDescent="0.3">
      <c r="A14" s="80"/>
      <c r="B14" s="178" t="s">
        <v>74</v>
      </c>
      <c r="C14" s="153"/>
      <c r="D14" s="179">
        <v>1</v>
      </c>
      <c r="E14" s="40"/>
      <c r="F14" s="255" t="s">
        <v>92</v>
      </c>
      <c r="G14" s="256"/>
    </row>
    <row r="15" spans="1:7" s="6" customFormat="1" ht="18" customHeight="1" x14ac:dyDescent="0.3">
      <c r="A15" s="80"/>
      <c r="B15" s="43" t="s">
        <v>132</v>
      </c>
      <c r="C15" s="155"/>
      <c r="D15" s="177">
        <v>1</v>
      </c>
      <c r="E15" s="40"/>
      <c r="F15" s="43" t="s">
        <v>75</v>
      </c>
      <c r="G15" s="84"/>
    </row>
    <row r="16" spans="1:7" s="6" customFormat="1" ht="18" customHeight="1" x14ac:dyDescent="0.3">
      <c r="A16" s="80"/>
      <c r="B16" s="220" t="s">
        <v>41</v>
      </c>
      <c r="C16" s="155"/>
      <c r="D16" s="177">
        <v>1</v>
      </c>
      <c r="E16" s="40"/>
      <c r="F16" s="43" t="s">
        <v>77</v>
      </c>
      <c r="G16" s="84"/>
    </row>
    <row r="17" spans="1:7" s="6" customFormat="1" ht="18" customHeight="1" x14ac:dyDescent="0.3">
      <c r="A17" s="80"/>
      <c r="B17" s="220" t="s">
        <v>41</v>
      </c>
      <c r="C17" s="155"/>
      <c r="D17" s="177">
        <v>1</v>
      </c>
      <c r="E17" s="40"/>
      <c r="F17" s="43" t="s">
        <v>78</v>
      </c>
      <c r="G17" s="85"/>
    </row>
    <row r="18" spans="1:7" s="6" customFormat="1" ht="18" customHeight="1" thickBot="1" x14ac:dyDescent="0.35">
      <c r="A18" s="80"/>
      <c r="B18" s="220" t="s">
        <v>41</v>
      </c>
      <c r="C18" s="155"/>
      <c r="D18" s="177">
        <v>1</v>
      </c>
      <c r="E18" s="40"/>
      <c r="F18" s="46" t="s">
        <v>29</v>
      </c>
      <c r="G18" s="89">
        <f>G15*G16*G17</f>
        <v>0</v>
      </c>
    </row>
    <row r="19" spans="1:7" s="6" customFormat="1" ht="18" thickBot="1" x14ac:dyDescent="0.35">
      <c r="A19" s="80"/>
      <c r="B19" s="157" t="s">
        <v>133</v>
      </c>
      <c r="C19" s="206">
        <f>(C8*D8)+(C9*D9)+(C10*D10)+(C11*D11)+(C12*D12)+(C13*D13)+(C14*D14)+(C15*D15)+(C16*D16)+(C17*D17)+(C18*D18)</f>
        <v>0</v>
      </c>
      <c r="D19" s="207"/>
      <c r="E19" s="40"/>
      <c r="F19" s="40"/>
      <c r="G19" s="131"/>
    </row>
    <row r="20" spans="1:7" s="6" customFormat="1" ht="51" customHeight="1" x14ac:dyDescent="0.3">
      <c r="A20" s="90"/>
      <c r="B20" s="253" t="s">
        <v>80</v>
      </c>
      <c r="C20" s="253"/>
      <c r="D20" s="253"/>
      <c r="E20" s="253"/>
      <c r="F20" s="253"/>
      <c r="G20" s="253"/>
    </row>
    <row r="21" spans="1:7" s="6" customFormat="1" x14ac:dyDescent="0.3">
      <c r="A21" s="90"/>
      <c r="B21" s="254" t="s">
        <v>81</v>
      </c>
      <c r="C21" s="254"/>
      <c r="D21" s="254"/>
      <c r="E21" s="254"/>
      <c r="F21" s="254"/>
      <c r="G21" s="254"/>
    </row>
    <row r="22" spans="1:7" s="6" customFormat="1" ht="34.5" customHeight="1" x14ac:dyDescent="0.3">
      <c r="A22" s="90"/>
      <c r="B22" s="254" t="s">
        <v>82</v>
      </c>
      <c r="C22" s="254"/>
      <c r="D22" s="254"/>
      <c r="E22" s="254"/>
      <c r="F22" s="254"/>
      <c r="G22" s="254"/>
    </row>
    <row r="23" spans="1:7" s="6" customFormat="1" x14ac:dyDescent="0.3">
      <c r="A23" s="90"/>
      <c r="B23" s="164"/>
      <c r="C23" s="15"/>
      <c r="D23" s="15"/>
      <c r="E23" s="15"/>
      <c r="F23" s="15"/>
      <c r="G23" s="158"/>
    </row>
    <row r="24" spans="1:7" s="6" customFormat="1" ht="33.75" customHeight="1" x14ac:dyDescent="0.3">
      <c r="A24" s="91"/>
      <c r="B24" s="165"/>
      <c r="C24" s="166"/>
      <c r="D24" s="166"/>
      <c r="E24" s="166"/>
      <c r="F24" s="166"/>
      <c r="G24" s="167"/>
    </row>
  </sheetData>
  <sheetProtection sheet="1" objects="1" scenarios="1"/>
  <protectedRanges>
    <protectedRange sqref="B16:B18" name="Other"/>
    <protectedRange sqref="C9:C12 C14:C18 D8:D18 G9:G11 G15:G17" name="Grey cells"/>
  </protectedRanges>
  <mergeCells count="8">
    <mergeCell ref="B22:G22"/>
    <mergeCell ref="F8:G8"/>
    <mergeCell ref="F14:G14"/>
    <mergeCell ref="B3:G3"/>
    <mergeCell ref="B5:G5"/>
    <mergeCell ref="B4:G4"/>
    <mergeCell ref="B20:G20"/>
    <mergeCell ref="B21:G21"/>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5E20EF-150C-4D6C-BE58-D55FC8580154}">
  <sheetPr codeName="Sheet13"/>
  <dimension ref="A1:M24"/>
  <sheetViews>
    <sheetView topLeftCell="B1" workbookViewId="0">
      <selection activeCell="C9" sqref="C9"/>
    </sheetView>
  </sheetViews>
  <sheetFormatPr defaultColWidth="0" defaultRowHeight="17.25" zeroHeight="1" x14ac:dyDescent="0.3"/>
  <cols>
    <col min="1" max="1" width="8.25" style="13" hidden="1" customWidth="1"/>
    <col min="2" max="2" width="52" style="13" customWidth="1"/>
    <col min="3" max="3" width="9.875" style="13" customWidth="1"/>
    <col min="4" max="4" width="19.875" style="13" customWidth="1"/>
    <col min="5" max="5" width="4" style="6" customWidth="1"/>
    <col min="6" max="6" width="13.25" style="6" customWidth="1"/>
    <col min="7" max="7" width="9.125" style="6" customWidth="1"/>
    <col min="8" max="10" width="8.25" style="6" customWidth="1"/>
    <col min="11" max="13" width="0" style="13" hidden="1" customWidth="1"/>
    <col min="14" max="16384" width="8.25" style="13" hidden="1"/>
  </cols>
  <sheetData>
    <row r="1" spans="1:9" s="6" customFormat="1" ht="25.5" x14ac:dyDescent="0.5">
      <c r="A1" s="13"/>
      <c r="B1" s="126" t="s">
        <v>134</v>
      </c>
      <c r="C1" s="9"/>
      <c r="D1" s="9"/>
    </row>
    <row r="2" spans="1:9" s="6" customFormat="1" ht="8.25" customHeight="1" x14ac:dyDescent="0.5">
      <c r="A2" s="13"/>
      <c r="B2" s="126"/>
      <c r="C2" s="9"/>
      <c r="D2" s="9"/>
    </row>
    <row r="3" spans="1:9" s="6" customFormat="1" x14ac:dyDescent="0.3">
      <c r="A3" s="13"/>
      <c r="B3" s="269" t="s">
        <v>135</v>
      </c>
      <c r="C3" s="269"/>
      <c r="D3" s="269"/>
      <c r="E3" s="269"/>
      <c r="F3" s="269"/>
      <c r="G3" s="269"/>
      <c r="H3" s="269"/>
    </row>
    <row r="4" spans="1:9" s="6" customFormat="1" x14ac:dyDescent="0.3">
      <c r="A4" s="13"/>
      <c r="B4" s="128" t="s">
        <v>62</v>
      </c>
      <c r="C4" s="129"/>
      <c r="D4" s="129"/>
      <c r="E4" s="129"/>
      <c r="F4" s="129"/>
      <c r="G4" s="129"/>
    </row>
    <row r="5" spans="1:9" s="6" customFormat="1" x14ac:dyDescent="0.3">
      <c r="A5" s="13"/>
      <c r="B5" s="136" t="s">
        <v>63</v>
      </c>
      <c r="C5" s="129"/>
      <c r="D5" s="129"/>
      <c r="E5" s="129"/>
      <c r="F5" s="129"/>
      <c r="G5" s="129"/>
    </row>
    <row r="6" spans="1:9" s="6" customFormat="1" ht="8.25" customHeight="1" thickBot="1" x14ac:dyDescent="0.35">
      <c r="A6" s="11"/>
      <c r="B6" s="11"/>
      <c r="C6" s="11"/>
      <c r="D6" s="11"/>
    </row>
    <row r="7" spans="1:9" s="6" customFormat="1" ht="48.75" customHeight="1" x14ac:dyDescent="0.55000000000000004">
      <c r="A7" s="13"/>
      <c r="B7" s="146"/>
      <c r="C7" s="156" t="s">
        <v>64</v>
      </c>
      <c r="D7" s="148" t="s">
        <v>65</v>
      </c>
      <c r="E7" s="40"/>
      <c r="F7" s="71" t="s">
        <v>66</v>
      </c>
      <c r="G7" s="72"/>
      <c r="H7" s="19"/>
      <c r="I7" s="19"/>
    </row>
    <row r="8" spans="1:9" s="6" customFormat="1" ht="18" customHeight="1" x14ac:dyDescent="0.55000000000000004">
      <c r="A8" s="13"/>
      <c r="B8" s="43" t="s">
        <v>136</v>
      </c>
      <c r="C8" s="150">
        <f>G12</f>
        <v>0</v>
      </c>
      <c r="D8" s="177">
        <v>1</v>
      </c>
      <c r="E8" s="40"/>
      <c r="F8" s="255" t="s">
        <v>19</v>
      </c>
      <c r="G8" s="267"/>
      <c r="H8" s="19"/>
      <c r="I8" s="19"/>
    </row>
    <row r="9" spans="1:9" s="6" customFormat="1" ht="18" customHeight="1" x14ac:dyDescent="0.55000000000000004">
      <c r="A9" s="13"/>
      <c r="B9" s="43" t="s">
        <v>68</v>
      </c>
      <c r="C9" s="153"/>
      <c r="D9" s="177">
        <v>1</v>
      </c>
      <c r="E9" s="40"/>
      <c r="F9" s="43" t="s">
        <v>24</v>
      </c>
      <c r="G9" s="64"/>
      <c r="H9" s="19"/>
      <c r="I9" s="19"/>
    </row>
    <row r="10" spans="1:9" s="6" customFormat="1" ht="18" customHeight="1" x14ac:dyDescent="0.3">
      <c r="A10" s="13"/>
      <c r="B10" s="43" t="s">
        <v>137</v>
      </c>
      <c r="C10" s="153"/>
      <c r="D10" s="177">
        <v>1</v>
      </c>
      <c r="E10" s="40"/>
      <c r="F10" s="43" t="s">
        <v>26</v>
      </c>
      <c r="G10" s="64"/>
    </row>
    <row r="11" spans="1:9" s="6" customFormat="1" ht="18" customHeight="1" x14ac:dyDescent="0.3">
      <c r="A11" s="13"/>
      <c r="B11" s="43" t="s">
        <v>92</v>
      </c>
      <c r="C11" s="150">
        <f>G18</f>
        <v>0</v>
      </c>
      <c r="D11" s="177">
        <v>1</v>
      </c>
      <c r="E11" s="40"/>
      <c r="F11" s="43" t="s">
        <v>27</v>
      </c>
      <c r="G11" s="65"/>
    </row>
    <row r="12" spans="1:9" s="6" customFormat="1" ht="18" customHeight="1" x14ac:dyDescent="0.3">
      <c r="A12" s="13"/>
      <c r="B12" s="43" t="s">
        <v>93</v>
      </c>
      <c r="C12" s="153"/>
      <c r="D12" s="177">
        <v>1</v>
      </c>
      <c r="E12" s="40"/>
      <c r="F12" s="66" t="s">
        <v>29</v>
      </c>
      <c r="G12" s="67">
        <f>G9*G10*G11</f>
        <v>0</v>
      </c>
    </row>
    <row r="13" spans="1:9" s="6" customFormat="1" ht="18" customHeight="1" x14ac:dyDescent="0.3">
      <c r="A13" s="13"/>
      <c r="B13" s="43" t="s">
        <v>138</v>
      </c>
      <c r="C13" s="153"/>
      <c r="D13" s="177">
        <v>1</v>
      </c>
      <c r="E13" s="40"/>
      <c r="F13" s="68"/>
      <c r="G13" s="69"/>
    </row>
    <row r="14" spans="1:9" s="6" customFormat="1" ht="18" customHeight="1" x14ac:dyDescent="0.3">
      <c r="A14" s="13"/>
      <c r="B14" s="43" t="s">
        <v>76</v>
      </c>
      <c r="C14" s="153"/>
      <c r="D14" s="177">
        <v>1</v>
      </c>
      <c r="E14" s="40"/>
      <c r="F14" s="255" t="s">
        <v>92</v>
      </c>
      <c r="G14" s="267"/>
    </row>
    <row r="15" spans="1:9" s="6" customFormat="1" ht="18" customHeight="1" x14ac:dyDescent="0.3">
      <c r="A15" s="13"/>
      <c r="B15" s="178" t="s">
        <v>74</v>
      </c>
      <c r="C15" s="153"/>
      <c r="D15" s="177">
        <v>1</v>
      </c>
      <c r="E15" s="40"/>
      <c r="F15" s="43" t="s">
        <v>75</v>
      </c>
      <c r="G15" s="64"/>
    </row>
    <row r="16" spans="1:9" s="6" customFormat="1" ht="18" customHeight="1" x14ac:dyDescent="0.3">
      <c r="A16" s="13"/>
      <c r="B16" s="220" t="s">
        <v>41</v>
      </c>
      <c r="C16" s="153"/>
      <c r="D16" s="177">
        <v>1</v>
      </c>
      <c r="E16" s="40"/>
      <c r="F16" s="43" t="s">
        <v>77</v>
      </c>
      <c r="G16" s="64"/>
    </row>
    <row r="17" spans="1:7" s="6" customFormat="1" ht="18" customHeight="1" x14ac:dyDescent="0.3">
      <c r="A17" s="13"/>
      <c r="B17" s="220" t="s">
        <v>41</v>
      </c>
      <c r="C17" s="153"/>
      <c r="D17" s="177">
        <v>1</v>
      </c>
      <c r="E17" s="40"/>
      <c r="F17" s="43" t="s">
        <v>78</v>
      </c>
      <c r="G17" s="65"/>
    </row>
    <row r="18" spans="1:7" s="6" customFormat="1" ht="18" customHeight="1" thickBot="1" x14ac:dyDescent="0.35">
      <c r="A18" s="13"/>
      <c r="B18" s="220" t="s">
        <v>41</v>
      </c>
      <c r="C18" s="153"/>
      <c r="D18" s="177">
        <v>1</v>
      </c>
      <c r="E18" s="40"/>
      <c r="F18" s="46" t="s">
        <v>29</v>
      </c>
      <c r="G18" s="70">
        <f>G15*G16*G17</f>
        <v>0</v>
      </c>
    </row>
    <row r="19" spans="1:7" s="6" customFormat="1" ht="15.6" customHeight="1" thickBot="1" x14ac:dyDescent="0.35">
      <c r="B19" s="157" t="s">
        <v>139</v>
      </c>
      <c r="C19" s="206">
        <f>(C8*D8)+(C9*D9)+(C10*D10)+(C11*D11)+(C12*D12)+(C13*D13)+(C14*D14)+(C15*D15)+(C16*D16)+(C18*D18)+(C17*D17)</f>
        <v>0</v>
      </c>
      <c r="D19" s="207"/>
      <c r="E19" s="163"/>
      <c r="F19" s="163"/>
      <c r="G19" s="163"/>
    </row>
    <row r="20" spans="1:7" s="6" customFormat="1" ht="51.75" customHeight="1" x14ac:dyDescent="0.3">
      <c r="B20" s="253" t="s">
        <v>80</v>
      </c>
      <c r="C20" s="253"/>
      <c r="D20" s="253"/>
      <c r="E20" s="253"/>
      <c r="F20" s="253"/>
      <c r="G20" s="253"/>
    </row>
    <row r="21" spans="1:7" s="6" customFormat="1" ht="18" customHeight="1" x14ac:dyDescent="0.3">
      <c r="B21" s="254" t="s">
        <v>81</v>
      </c>
      <c r="C21" s="254"/>
      <c r="D21" s="254"/>
      <c r="E21" s="254"/>
      <c r="F21" s="254"/>
      <c r="G21" s="254"/>
    </row>
    <row r="22" spans="1:7" ht="17.25" customHeight="1" x14ac:dyDescent="0.3">
      <c r="B22" s="254" t="s">
        <v>82</v>
      </c>
      <c r="C22" s="254"/>
      <c r="D22" s="254"/>
      <c r="E22" s="254"/>
      <c r="F22" s="254"/>
      <c r="G22" s="254"/>
    </row>
    <row r="23" spans="1:7" ht="17.25" customHeight="1" x14ac:dyDescent="0.3">
      <c r="C23" s="163"/>
      <c r="D23" s="163"/>
      <c r="E23" s="163"/>
      <c r="F23" s="163"/>
      <c r="G23" s="163"/>
    </row>
    <row r="24" spans="1:7" ht="50.25" hidden="1" x14ac:dyDescent="0.3">
      <c r="B24" s="163" t="s">
        <v>82</v>
      </c>
      <c r="C24" s="163"/>
      <c r="D24" s="163"/>
    </row>
  </sheetData>
  <sheetProtection sheet="1" objects="1" scenarios="1"/>
  <protectedRanges>
    <protectedRange sqref="B16:B18" name="Other"/>
    <protectedRange sqref="C9:C10 C12:C18 D8:D18 G9:G11 G15:G17" name="grey cells"/>
  </protectedRanges>
  <mergeCells count="6">
    <mergeCell ref="B3:H3"/>
    <mergeCell ref="B20:G20"/>
    <mergeCell ref="B21:G21"/>
    <mergeCell ref="B22:G22"/>
    <mergeCell ref="F8:G8"/>
    <mergeCell ref="F14:G14"/>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FD022B-534D-46E1-9F8B-2049D9412187}">
  <sheetPr codeName="Sheet14"/>
  <dimension ref="A1:M24"/>
  <sheetViews>
    <sheetView topLeftCell="B1" zoomScaleNormal="100" workbookViewId="0">
      <selection activeCell="C9" sqref="C9"/>
    </sheetView>
  </sheetViews>
  <sheetFormatPr defaultColWidth="0" defaultRowHeight="17.25" zeroHeight="1" x14ac:dyDescent="0.3"/>
  <cols>
    <col min="1" max="1" width="8.25" style="13" hidden="1" customWidth="1"/>
    <col min="2" max="2" width="48" style="13" customWidth="1"/>
    <col min="3" max="3" width="12.75" style="13" customWidth="1"/>
    <col min="4" max="4" width="19.375" style="13" customWidth="1"/>
    <col min="5" max="5" width="4.25" style="6" customWidth="1"/>
    <col min="6" max="6" width="12.375" style="6" customWidth="1"/>
    <col min="7" max="7" width="11.25" style="6" customWidth="1"/>
    <col min="8" max="10" width="8.25" style="6" customWidth="1"/>
    <col min="11" max="13" width="0" style="13" hidden="1" customWidth="1"/>
    <col min="14" max="16384" width="8.25" style="13" hidden="1"/>
  </cols>
  <sheetData>
    <row r="1" spans="1:9" s="6" customFormat="1" ht="25.5" x14ac:dyDescent="0.5">
      <c r="A1" s="75"/>
      <c r="B1" s="76" t="s">
        <v>140</v>
      </c>
      <c r="C1" s="77"/>
      <c r="D1" s="77"/>
      <c r="E1" s="78"/>
      <c r="F1" s="78"/>
      <c r="G1" s="78"/>
    </row>
    <row r="2" spans="1:9" s="6" customFormat="1" ht="5.25" customHeight="1" x14ac:dyDescent="0.35">
      <c r="A2" s="80"/>
      <c r="B2" s="8"/>
      <c r="C2" s="9"/>
      <c r="D2" s="9"/>
    </row>
    <row r="3" spans="1:9" s="6" customFormat="1" x14ac:dyDescent="0.3">
      <c r="A3" s="251" t="s">
        <v>141</v>
      </c>
      <c r="B3" s="252"/>
      <c r="C3" s="252"/>
      <c r="D3" s="252"/>
      <c r="E3" s="252"/>
      <c r="F3" s="252"/>
      <c r="G3" s="252"/>
    </row>
    <row r="4" spans="1:9" s="6" customFormat="1" x14ac:dyDescent="0.3">
      <c r="A4" s="137"/>
      <c r="B4" s="257" t="s">
        <v>62</v>
      </c>
      <c r="C4" s="258"/>
      <c r="D4" s="258"/>
      <c r="E4" s="258"/>
      <c r="F4" s="258"/>
      <c r="G4" s="258"/>
    </row>
    <row r="5" spans="1:9" s="6" customFormat="1" x14ac:dyDescent="0.3">
      <c r="A5" s="137"/>
      <c r="B5" s="259" t="s">
        <v>63</v>
      </c>
      <c r="C5" s="260"/>
      <c r="D5" s="260"/>
      <c r="E5" s="260"/>
      <c r="F5" s="260"/>
      <c r="G5" s="260"/>
    </row>
    <row r="6" spans="1:9" s="6" customFormat="1" ht="6.75" customHeight="1" thickBot="1" x14ac:dyDescent="0.35">
      <c r="A6" s="82"/>
      <c r="B6" s="11"/>
      <c r="C6" s="11"/>
      <c r="D6" s="11"/>
    </row>
    <row r="7" spans="1:9" s="6" customFormat="1" ht="38.25" customHeight="1" x14ac:dyDescent="0.55000000000000004">
      <c r="A7" s="80"/>
      <c r="B7" s="146"/>
      <c r="C7" s="169" t="s">
        <v>64</v>
      </c>
      <c r="D7" s="148" t="s">
        <v>65</v>
      </c>
      <c r="E7" s="40"/>
      <c r="F7" s="71" t="s">
        <v>142</v>
      </c>
      <c r="G7" s="83"/>
      <c r="H7" s="19"/>
      <c r="I7" s="19"/>
    </row>
    <row r="8" spans="1:9" s="6" customFormat="1" ht="18" customHeight="1" x14ac:dyDescent="0.55000000000000004">
      <c r="A8" s="80"/>
      <c r="B8" s="43" t="s">
        <v>143</v>
      </c>
      <c r="C8" s="173">
        <f>G12</f>
        <v>0</v>
      </c>
      <c r="D8" s="177">
        <v>1</v>
      </c>
      <c r="E8" s="40"/>
      <c r="F8" s="255" t="s">
        <v>19</v>
      </c>
      <c r="G8" s="256"/>
      <c r="H8" s="19"/>
      <c r="I8" s="19"/>
    </row>
    <row r="9" spans="1:9" s="6" customFormat="1" ht="18" customHeight="1" x14ac:dyDescent="0.55000000000000004">
      <c r="A9" s="80"/>
      <c r="B9" s="43" t="s">
        <v>144</v>
      </c>
      <c r="C9" s="174"/>
      <c r="D9" s="177">
        <v>1</v>
      </c>
      <c r="E9" s="40"/>
      <c r="F9" s="43" t="s">
        <v>24</v>
      </c>
      <c r="G9" s="84"/>
      <c r="H9" s="19"/>
      <c r="I9" s="19"/>
    </row>
    <row r="10" spans="1:9" s="6" customFormat="1" ht="18" customHeight="1" x14ac:dyDescent="0.3">
      <c r="A10" s="80"/>
      <c r="B10" s="43" t="s">
        <v>145</v>
      </c>
      <c r="C10" s="174"/>
      <c r="D10" s="177">
        <v>1</v>
      </c>
      <c r="E10" s="40"/>
      <c r="F10" s="43" t="s">
        <v>26</v>
      </c>
      <c r="G10" s="84"/>
    </row>
    <row r="11" spans="1:9" s="6" customFormat="1" ht="18" customHeight="1" x14ac:dyDescent="0.3">
      <c r="A11" s="80"/>
      <c r="B11" s="43" t="s">
        <v>71</v>
      </c>
      <c r="C11" s="174"/>
      <c r="D11" s="177">
        <v>1</v>
      </c>
      <c r="E11" s="40"/>
      <c r="F11" s="43" t="s">
        <v>27</v>
      </c>
      <c r="G11" s="85"/>
    </row>
    <row r="12" spans="1:9" s="6" customFormat="1" ht="18" customHeight="1" thickBot="1" x14ac:dyDescent="0.35">
      <c r="A12" s="80"/>
      <c r="B12" s="43" t="s">
        <v>146</v>
      </c>
      <c r="C12" s="174"/>
      <c r="D12" s="177">
        <v>1</v>
      </c>
      <c r="E12" s="40"/>
      <c r="F12" s="46" t="s">
        <v>29</v>
      </c>
      <c r="G12" s="89">
        <f>G9*G10*G11</f>
        <v>0</v>
      </c>
    </row>
    <row r="13" spans="1:9" s="6" customFormat="1" ht="18" customHeight="1" x14ac:dyDescent="0.3">
      <c r="A13" s="80"/>
      <c r="B13" s="43" t="s">
        <v>147</v>
      </c>
      <c r="C13" s="174"/>
      <c r="D13" s="177">
        <v>1</v>
      </c>
      <c r="E13" s="40"/>
      <c r="F13" s="92"/>
      <c r="G13" s="93"/>
    </row>
    <row r="14" spans="1:9" s="6" customFormat="1" ht="18" customHeight="1" x14ac:dyDescent="0.3">
      <c r="A14" s="80"/>
      <c r="B14" s="43" t="s">
        <v>102</v>
      </c>
      <c r="C14" s="174"/>
      <c r="D14" s="177">
        <v>1</v>
      </c>
      <c r="E14" s="40"/>
      <c r="F14" s="92"/>
      <c r="G14" s="93"/>
    </row>
    <row r="15" spans="1:9" s="6" customFormat="1" ht="18" customHeight="1" x14ac:dyDescent="0.3">
      <c r="A15" s="80"/>
      <c r="B15" s="43" t="s">
        <v>148</v>
      </c>
      <c r="C15" s="174"/>
      <c r="D15" s="177">
        <v>1</v>
      </c>
      <c r="E15" s="40"/>
      <c r="F15" s="276"/>
      <c r="G15" s="276"/>
    </row>
    <row r="16" spans="1:9" s="6" customFormat="1" x14ac:dyDescent="0.3">
      <c r="A16" s="80"/>
      <c r="B16" s="178" t="s">
        <v>74</v>
      </c>
      <c r="C16" s="174"/>
      <c r="D16" s="179">
        <v>1</v>
      </c>
      <c r="E16" s="40"/>
      <c r="F16" s="114"/>
      <c r="G16" s="114"/>
    </row>
    <row r="17" spans="1:7" s="6" customFormat="1" ht="18" customHeight="1" x14ac:dyDescent="0.3">
      <c r="A17" s="80"/>
      <c r="B17" s="220" t="s">
        <v>41</v>
      </c>
      <c r="C17" s="174"/>
      <c r="D17" s="177">
        <v>1</v>
      </c>
      <c r="E17" s="40"/>
      <c r="F17" s="93"/>
      <c r="G17" s="93"/>
    </row>
    <row r="18" spans="1:7" s="6" customFormat="1" ht="18" customHeight="1" x14ac:dyDescent="0.3">
      <c r="A18" s="80"/>
      <c r="B18" s="220" t="s">
        <v>41</v>
      </c>
      <c r="C18" s="174"/>
      <c r="D18" s="177">
        <v>1</v>
      </c>
      <c r="E18" s="40"/>
      <c r="F18" s="93"/>
      <c r="G18" s="93"/>
    </row>
    <row r="19" spans="1:7" s="6" customFormat="1" ht="18" customHeight="1" x14ac:dyDescent="0.3">
      <c r="A19" s="80"/>
      <c r="B19" s="220" t="s">
        <v>41</v>
      </c>
      <c r="C19" s="174"/>
      <c r="D19" s="177">
        <v>1</v>
      </c>
      <c r="E19" s="40"/>
      <c r="F19" s="93"/>
      <c r="G19" s="168"/>
    </row>
    <row r="20" spans="1:7" s="6" customFormat="1" ht="18" thickBot="1" x14ac:dyDescent="0.35">
      <c r="A20" s="88"/>
      <c r="B20" s="157" t="s">
        <v>149</v>
      </c>
      <c r="C20" s="206">
        <f>(C8*D8)+(C9*D9)+(C10*D10)+(C11*D11)+(C12*D12)+(C13*D13)+(C14*D14)+(C15*D15)+(C16*D16)+(C17*D17)+(C18*D18)+(C19*D19)</f>
        <v>0</v>
      </c>
      <c r="D20" s="207"/>
      <c r="E20" s="40"/>
      <c r="F20" s="74"/>
      <c r="G20" s="145"/>
    </row>
    <row r="21" spans="1:7" s="6" customFormat="1" ht="51" customHeight="1" x14ac:dyDescent="0.3">
      <c r="A21" s="90"/>
      <c r="B21" s="253" t="s">
        <v>80</v>
      </c>
      <c r="C21" s="253"/>
      <c r="D21" s="253"/>
      <c r="E21" s="253"/>
      <c r="F21" s="253"/>
      <c r="G21" s="253"/>
    </row>
    <row r="22" spans="1:7" s="6" customFormat="1" x14ac:dyDescent="0.3">
      <c r="A22" s="90"/>
      <c r="B22" s="254" t="s">
        <v>81</v>
      </c>
      <c r="C22" s="254"/>
      <c r="D22" s="254"/>
      <c r="E22" s="254"/>
      <c r="F22" s="254"/>
      <c r="G22" s="254"/>
    </row>
    <row r="23" spans="1:7" s="6" customFormat="1" x14ac:dyDescent="0.3">
      <c r="A23" s="90"/>
      <c r="B23" s="254" t="s">
        <v>82</v>
      </c>
      <c r="C23" s="254"/>
      <c r="D23" s="254"/>
      <c r="E23" s="254"/>
      <c r="F23" s="254"/>
      <c r="G23" s="254"/>
    </row>
    <row r="24" spans="1:7" x14ac:dyDescent="0.3">
      <c r="B24" s="6"/>
      <c r="C24" s="6"/>
      <c r="D24" s="6"/>
    </row>
  </sheetData>
  <sheetProtection sheet="1" objects="1" scenarios="1"/>
  <protectedRanges>
    <protectedRange sqref="B17:B19" name="Other"/>
    <protectedRange sqref="C9:C19 D8:D19 G9:G11" name="Grey cells"/>
  </protectedRanges>
  <mergeCells count="8">
    <mergeCell ref="A3:G3"/>
    <mergeCell ref="B21:G21"/>
    <mergeCell ref="B22:G22"/>
    <mergeCell ref="B23:G23"/>
    <mergeCell ref="F8:G8"/>
    <mergeCell ref="F15:G15"/>
    <mergeCell ref="B4:G4"/>
    <mergeCell ref="B5:G5"/>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F46265-D4EF-46FB-B98C-BD27D1EE9068}">
  <sheetPr codeName="Sheet15"/>
  <dimension ref="A1:M24"/>
  <sheetViews>
    <sheetView topLeftCell="B1" zoomScaleNormal="100" workbookViewId="0">
      <selection activeCell="C9" sqref="C9"/>
    </sheetView>
  </sheetViews>
  <sheetFormatPr defaultColWidth="0" defaultRowHeight="17.25" zeroHeight="1" x14ac:dyDescent="0.3"/>
  <cols>
    <col min="1" max="1" width="8.25" style="13" hidden="1" customWidth="1"/>
    <col min="2" max="2" width="44.75" style="13" customWidth="1"/>
    <col min="3" max="3" width="13" style="13" customWidth="1"/>
    <col min="4" max="4" width="19" style="13" customWidth="1"/>
    <col min="5" max="5" width="5.25" style="6" customWidth="1"/>
    <col min="6" max="6" width="12.5" style="6" customWidth="1"/>
    <col min="7" max="7" width="11.25" style="6" customWidth="1"/>
    <col min="8" max="10" width="8.25" style="6" customWidth="1"/>
    <col min="11" max="13" width="0" style="13" hidden="1" customWidth="1"/>
    <col min="14" max="16384" width="8.25" style="13" hidden="1"/>
  </cols>
  <sheetData>
    <row r="1" spans="1:9" s="6" customFormat="1" ht="25.5" x14ac:dyDescent="0.5">
      <c r="A1" s="75"/>
      <c r="B1" s="76" t="s">
        <v>150</v>
      </c>
      <c r="C1" s="77"/>
      <c r="D1" s="77"/>
      <c r="E1" s="78"/>
      <c r="F1" s="78"/>
      <c r="G1" s="78"/>
    </row>
    <row r="2" spans="1:9" s="6" customFormat="1" ht="4.5" customHeight="1" x14ac:dyDescent="0.35">
      <c r="A2" s="80"/>
      <c r="B2" s="8"/>
      <c r="C2" s="9"/>
      <c r="D2" s="9"/>
    </row>
    <row r="3" spans="1:9" s="6" customFormat="1" ht="19.149999999999999" customHeight="1" x14ac:dyDescent="0.3">
      <c r="A3" s="251" t="s">
        <v>151</v>
      </c>
      <c r="B3" s="252"/>
      <c r="C3" s="252"/>
      <c r="D3" s="252"/>
      <c r="E3" s="252"/>
      <c r="F3" s="252"/>
      <c r="G3" s="252"/>
    </row>
    <row r="4" spans="1:9" s="6" customFormat="1" ht="19.149999999999999" customHeight="1" x14ac:dyDescent="0.3">
      <c r="A4" s="137"/>
      <c r="B4" s="257" t="s">
        <v>62</v>
      </c>
      <c r="C4" s="258"/>
      <c r="D4" s="258"/>
      <c r="E4" s="258"/>
      <c r="F4" s="258"/>
      <c r="G4" s="258"/>
    </row>
    <row r="5" spans="1:9" s="6" customFormat="1" ht="19.149999999999999" customHeight="1" x14ac:dyDescent="0.3">
      <c r="A5" s="137"/>
      <c r="B5" s="259" t="s">
        <v>63</v>
      </c>
      <c r="C5" s="260"/>
      <c r="D5" s="260"/>
      <c r="E5" s="260"/>
      <c r="F5" s="260"/>
      <c r="G5" s="260"/>
    </row>
    <row r="6" spans="1:9" s="6" customFormat="1" ht="3.75" customHeight="1" thickBot="1" x14ac:dyDescent="0.35">
      <c r="A6" s="82"/>
      <c r="B6" s="11"/>
      <c r="C6" s="11"/>
      <c r="D6" s="11"/>
    </row>
    <row r="7" spans="1:9" s="6" customFormat="1" ht="36.75" customHeight="1" x14ac:dyDescent="0.55000000000000004">
      <c r="A7" s="80"/>
      <c r="B7" s="146"/>
      <c r="C7" s="156" t="s">
        <v>64</v>
      </c>
      <c r="D7" s="148" t="s">
        <v>65</v>
      </c>
      <c r="E7" s="40"/>
      <c r="F7" s="71" t="s">
        <v>142</v>
      </c>
      <c r="G7" s="83"/>
      <c r="H7" s="19"/>
      <c r="I7" s="19"/>
    </row>
    <row r="8" spans="1:9" s="6" customFormat="1" ht="18" customHeight="1" x14ac:dyDescent="0.55000000000000004">
      <c r="A8" s="80"/>
      <c r="B8" s="43" t="s">
        <v>152</v>
      </c>
      <c r="C8" s="150">
        <f>G12</f>
        <v>0</v>
      </c>
      <c r="D8" s="180">
        <v>1</v>
      </c>
      <c r="E8" s="40"/>
      <c r="F8" s="255" t="s">
        <v>19</v>
      </c>
      <c r="G8" s="256"/>
      <c r="H8" s="19"/>
      <c r="I8" s="19"/>
    </row>
    <row r="9" spans="1:9" s="6" customFormat="1" ht="18" customHeight="1" x14ac:dyDescent="0.55000000000000004">
      <c r="A9" s="80"/>
      <c r="B9" s="43" t="s">
        <v>102</v>
      </c>
      <c r="C9" s="153"/>
      <c r="D9" s="180">
        <v>1</v>
      </c>
      <c r="E9" s="40"/>
      <c r="F9" s="43" t="s">
        <v>24</v>
      </c>
      <c r="G9" s="84"/>
      <c r="H9" s="19"/>
      <c r="I9" s="19"/>
    </row>
    <row r="10" spans="1:9" s="6" customFormat="1" ht="18" customHeight="1" x14ac:dyDescent="0.3">
      <c r="A10" s="80"/>
      <c r="B10" s="43" t="s">
        <v>71</v>
      </c>
      <c r="C10" s="153"/>
      <c r="D10" s="180">
        <v>1</v>
      </c>
      <c r="E10" s="40"/>
      <c r="F10" s="43" t="s">
        <v>26</v>
      </c>
      <c r="G10" s="84"/>
    </row>
    <row r="11" spans="1:9" s="6" customFormat="1" ht="18" customHeight="1" x14ac:dyDescent="0.3">
      <c r="A11" s="80"/>
      <c r="B11" s="43" t="s">
        <v>153</v>
      </c>
      <c r="C11" s="153"/>
      <c r="D11" s="180">
        <v>1</v>
      </c>
      <c r="E11" s="40"/>
      <c r="F11" s="43" t="s">
        <v>27</v>
      </c>
      <c r="G11" s="85"/>
    </row>
    <row r="12" spans="1:9" s="6" customFormat="1" ht="18" customHeight="1" thickBot="1" x14ac:dyDescent="0.35">
      <c r="A12" s="80"/>
      <c r="B12" s="43" t="s">
        <v>154</v>
      </c>
      <c r="C12" s="153"/>
      <c r="D12" s="180">
        <v>1</v>
      </c>
      <c r="E12" s="40"/>
      <c r="F12" s="46" t="s">
        <v>29</v>
      </c>
      <c r="G12" s="89">
        <f>G9*G10*G11</f>
        <v>0</v>
      </c>
    </row>
    <row r="13" spans="1:9" s="6" customFormat="1" ht="18" customHeight="1" x14ac:dyDescent="0.3">
      <c r="A13" s="80"/>
      <c r="B13" s="43" t="s">
        <v>155</v>
      </c>
      <c r="C13" s="153"/>
      <c r="D13" s="180">
        <v>1</v>
      </c>
      <c r="E13" s="40"/>
      <c r="F13" s="92"/>
      <c r="G13" s="93"/>
    </row>
    <row r="14" spans="1:9" s="6" customFormat="1" ht="18" customHeight="1" x14ac:dyDescent="0.3">
      <c r="A14" s="80"/>
      <c r="B14" s="43" t="s">
        <v>156</v>
      </c>
      <c r="C14" s="153"/>
      <c r="D14" s="180">
        <v>1</v>
      </c>
      <c r="E14" s="40"/>
      <c r="F14" s="276"/>
      <c r="G14" s="276"/>
    </row>
    <row r="15" spans="1:9" s="6" customFormat="1" ht="18" customHeight="1" x14ac:dyDescent="0.3">
      <c r="A15" s="80"/>
      <c r="B15" s="43" t="s">
        <v>144</v>
      </c>
      <c r="C15" s="153"/>
      <c r="D15" s="180">
        <v>1</v>
      </c>
      <c r="E15" s="40"/>
      <c r="F15" s="93"/>
      <c r="G15" s="93"/>
    </row>
    <row r="16" spans="1:9" s="6" customFormat="1" ht="18" customHeight="1" x14ac:dyDescent="0.3">
      <c r="A16" s="80"/>
      <c r="B16" s="43" t="s">
        <v>157</v>
      </c>
      <c r="C16" s="153"/>
      <c r="D16" s="180">
        <v>1</v>
      </c>
      <c r="E16" s="40"/>
      <c r="F16" s="93"/>
      <c r="G16" s="93"/>
    </row>
    <row r="17" spans="1:7" s="6" customFormat="1" x14ac:dyDescent="0.3">
      <c r="A17" s="80"/>
      <c r="B17" s="178" t="s">
        <v>74</v>
      </c>
      <c r="C17" s="153"/>
      <c r="D17" s="180">
        <v>1</v>
      </c>
      <c r="E17" s="40"/>
      <c r="F17" s="93"/>
      <c r="G17" s="93"/>
    </row>
    <row r="18" spans="1:7" s="6" customFormat="1" ht="18" customHeight="1" x14ac:dyDescent="0.3">
      <c r="A18" s="80"/>
      <c r="B18" s="220" t="s">
        <v>41</v>
      </c>
      <c r="C18" s="153"/>
      <c r="D18" s="180">
        <v>1</v>
      </c>
      <c r="E18" s="40"/>
      <c r="F18" s="93"/>
      <c r="G18" s="93"/>
    </row>
    <row r="19" spans="1:7" s="6" customFormat="1" ht="18" customHeight="1" x14ac:dyDescent="0.3">
      <c r="A19" s="80"/>
      <c r="B19" s="220" t="s">
        <v>41</v>
      </c>
      <c r="C19" s="153"/>
      <c r="D19" s="180">
        <v>1</v>
      </c>
      <c r="E19" s="40"/>
      <c r="F19" s="93"/>
      <c r="G19" s="93"/>
    </row>
    <row r="20" spans="1:7" s="6" customFormat="1" ht="18" customHeight="1" x14ac:dyDescent="0.3">
      <c r="A20" s="80"/>
      <c r="B20" s="220" t="s">
        <v>41</v>
      </c>
      <c r="C20" s="153"/>
      <c r="D20" s="180">
        <v>1</v>
      </c>
      <c r="E20" s="40"/>
      <c r="F20" s="93"/>
      <c r="G20" s="168"/>
    </row>
    <row r="21" spans="1:7" s="6" customFormat="1" ht="18" customHeight="1" thickBot="1" x14ac:dyDescent="0.35">
      <c r="A21" s="80"/>
      <c r="B21" s="157" t="s">
        <v>158</v>
      </c>
      <c r="C21" s="206">
        <f>(C8*D8)+(C9*D9)+(C10*D10)+(C11*D11)+(C12*D12)+(C13*D13)+(C14*D14)+(C15*D15)+(C16*D16)+(C17*D17)+(C18*D18)+(C19*D19)+(C20*D20)</f>
        <v>0</v>
      </c>
      <c r="D21" s="207"/>
      <c r="E21" s="40"/>
      <c r="F21" s="74"/>
      <c r="G21" s="145"/>
    </row>
    <row r="22" spans="1:7" s="6" customFormat="1" ht="52.5" customHeight="1" x14ac:dyDescent="0.3">
      <c r="A22" s="90"/>
      <c r="B22" s="253" t="s">
        <v>80</v>
      </c>
      <c r="C22" s="253"/>
      <c r="D22" s="253"/>
      <c r="E22" s="253"/>
      <c r="F22" s="253"/>
      <c r="G22" s="253"/>
    </row>
    <row r="23" spans="1:7" s="6" customFormat="1" x14ac:dyDescent="0.3">
      <c r="A23" s="90"/>
      <c r="B23" s="254" t="s">
        <v>81</v>
      </c>
      <c r="C23" s="254"/>
      <c r="D23" s="254"/>
      <c r="E23" s="254"/>
      <c r="F23" s="254"/>
      <c r="G23" s="254"/>
    </row>
    <row r="24" spans="1:7" s="6" customFormat="1" ht="18" thickBot="1" x14ac:dyDescent="0.35">
      <c r="A24" s="91"/>
      <c r="B24" s="254" t="s">
        <v>82</v>
      </c>
      <c r="C24" s="254"/>
      <c r="D24" s="254"/>
      <c r="E24" s="254"/>
      <c r="F24" s="254"/>
      <c r="G24" s="254"/>
    </row>
  </sheetData>
  <sheetProtection sheet="1" objects="1" scenarios="1"/>
  <protectedRanges>
    <protectedRange sqref="B18:B20" name="Other"/>
    <protectedRange sqref="D8:D20 C9:C20 G9:G11" name="Grey cells"/>
  </protectedRanges>
  <mergeCells count="8">
    <mergeCell ref="A3:G3"/>
    <mergeCell ref="B22:G22"/>
    <mergeCell ref="B23:G23"/>
    <mergeCell ref="B24:G24"/>
    <mergeCell ref="F8:G8"/>
    <mergeCell ref="F14:G14"/>
    <mergeCell ref="B4:G4"/>
    <mergeCell ref="B5:G5"/>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089862-C772-4612-BED1-E2F52BD080AB}">
  <sheetPr>
    <tabColor theme="9"/>
  </sheetPr>
  <dimension ref="A1:V36"/>
  <sheetViews>
    <sheetView zoomScale="90" zoomScaleNormal="90" workbookViewId="0">
      <selection activeCell="L21" sqref="L21"/>
    </sheetView>
  </sheetViews>
  <sheetFormatPr defaultColWidth="0" defaultRowHeight="0" customHeight="1" zeroHeight="1" x14ac:dyDescent="0.3"/>
  <cols>
    <col min="1" max="1" width="0.875" style="13" customWidth="1"/>
    <col min="2" max="2" width="22" style="13" customWidth="1"/>
    <col min="3" max="3" width="7.625" style="13" customWidth="1"/>
    <col min="4" max="4" width="10.5" style="13" customWidth="1"/>
    <col min="5" max="5" width="11.375" style="13" customWidth="1"/>
    <col min="6" max="6" width="15.125" style="13" customWidth="1"/>
    <col min="7" max="7" width="12.625" style="13" customWidth="1"/>
    <col min="8" max="8" width="18.75" style="13" customWidth="1"/>
    <col min="9" max="9" width="14.75" style="13" customWidth="1"/>
    <col min="10" max="10" width="12.125" style="13" customWidth="1"/>
    <col min="11" max="11" width="10.625" style="13" customWidth="1"/>
    <col min="12" max="14" width="8.25" style="13" customWidth="1"/>
    <col min="15" max="22" width="0" style="13" hidden="1" customWidth="1"/>
    <col min="23" max="16384" width="8.25" style="13" hidden="1"/>
  </cols>
  <sheetData>
    <row r="1" spans="1:14" s="6" customFormat="1" ht="19.899999999999999" customHeight="1" x14ac:dyDescent="0.3">
      <c r="B1" s="33" t="s">
        <v>159</v>
      </c>
      <c r="C1" s="33"/>
      <c r="D1" s="33"/>
      <c r="E1" s="34"/>
      <c r="F1" s="34"/>
      <c r="G1" s="34"/>
      <c r="H1" s="34"/>
    </row>
    <row r="2" spans="1:14" s="6" customFormat="1" ht="8.4499999999999993" customHeight="1" thickBot="1" x14ac:dyDescent="0.35">
      <c r="A2" s="27"/>
      <c r="B2" s="35"/>
      <c r="C2" s="35"/>
      <c r="D2" s="35"/>
      <c r="E2" s="35"/>
      <c r="F2" s="35"/>
      <c r="G2" s="35"/>
      <c r="H2" s="35"/>
      <c r="I2" s="35"/>
      <c r="J2" s="35"/>
      <c r="K2" s="35"/>
    </row>
    <row r="3" spans="1:14" s="6" customFormat="1" ht="18.600000000000001" customHeight="1" thickBot="1" x14ac:dyDescent="0.35">
      <c r="A3" s="27"/>
      <c r="B3" s="35" t="s">
        <v>160</v>
      </c>
      <c r="C3" s="35"/>
      <c r="D3" s="282"/>
      <c r="E3" s="283"/>
      <c r="F3" s="35"/>
      <c r="G3" s="35"/>
      <c r="H3" s="35"/>
      <c r="I3" s="35"/>
      <c r="J3" s="35"/>
      <c r="K3" s="35"/>
    </row>
    <row r="4" spans="1:14" s="6" customFormat="1" ht="5.45" customHeight="1" x14ac:dyDescent="0.3">
      <c r="A4" s="27"/>
      <c r="B4" s="35"/>
      <c r="C4" s="35"/>
      <c r="D4" s="127"/>
      <c r="E4" s="127"/>
      <c r="F4" s="35"/>
      <c r="G4" s="35"/>
      <c r="H4" s="35"/>
      <c r="I4" s="35"/>
      <c r="J4" s="35"/>
      <c r="K4" s="35"/>
    </row>
    <row r="5" spans="1:14" s="6" customFormat="1" ht="16.899999999999999" customHeight="1" x14ac:dyDescent="0.55000000000000004">
      <c r="A5" s="13"/>
      <c r="B5" s="95"/>
      <c r="C5" s="294" t="s">
        <v>161</v>
      </c>
      <c r="D5" s="295"/>
      <c r="E5" s="295"/>
      <c r="F5" s="294" t="s">
        <v>162</v>
      </c>
      <c r="G5" s="295"/>
      <c r="H5" s="295"/>
      <c r="I5" s="295"/>
      <c r="J5" s="296" t="s">
        <v>163</v>
      </c>
      <c r="K5" s="297"/>
      <c r="L5" s="19"/>
      <c r="M5" s="19"/>
    </row>
    <row r="6" spans="1:14" s="6" customFormat="1" ht="55.9" customHeight="1" x14ac:dyDescent="0.55000000000000004">
      <c r="B6" s="191" t="s">
        <v>164</v>
      </c>
      <c r="C6" s="96" t="s">
        <v>165</v>
      </c>
      <c r="D6" s="96" t="s">
        <v>166</v>
      </c>
      <c r="E6" s="103" t="s">
        <v>167</v>
      </c>
      <c r="F6" s="102" t="s">
        <v>168</v>
      </c>
      <c r="G6" s="103" t="s">
        <v>169</v>
      </c>
      <c r="H6" s="103" t="s">
        <v>170</v>
      </c>
      <c r="I6" s="103" t="s">
        <v>171</v>
      </c>
      <c r="J6" s="97" t="s">
        <v>172</v>
      </c>
      <c r="K6" s="98" t="s">
        <v>173</v>
      </c>
      <c r="L6" s="19"/>
      <c r="M6" s="19"/>
    </row>
    <row r="7" spans="1:14" s="6" customFormat="1" ht="34.5" x14ac:dyDescent="0.55000000000000004">
      <c r="B7" s="192" t="s">
        <v>174</v>
      </c>
      <c r="C7" s="195"/>
      <c r="D7" s="101"/>
      <c r="E7" s="108" t="str">
        <f>IF(C7&gt;0,(D7*C7),"")</f>
        <v/>
      </c>
      <c r="F7" s="104" t="str">
        <f>IF(CSA!C18&gt;0,CSA!C18,"")</f>
        <v/>
      </c>
      <c r="G7" s="105" t="str">
        <f>IFERROR((E7/$E$16)*FixedCosts!B$22,"")</f>
        <v/>
      </c>
      <c r="H7" s="106" t="str">
        <f>IFERROR((F7+G7)/E7,"")</f>
        <v/>
      </c>
      <c r="I7" s="109" t="str">
        <f>IFERROR($D$18+H7, "")</f>
        <v/>
      </c>
      <c r="J7" s="112" t="str">
        <f>IF(D7&gt;0,D7-I7,"")</f>
        <v/>
      </c>
      <c r="K7" s="113" t="str">
        <f>IFERROR(J7*C7,"")</f>
        <v/>
      </c>
      <c r="L7" s="19"/>
      <c r="M7" s="19"/>
    </row>
    <row r="8" spans="1:14" s="6" customFormat="1" ht="17.25" x14ac:dyDescent="0.3">
      <c r="B8" s="193" t="s">
        <v>51</v>
      </c>
      <c r="C8" s="197"/>
      <c r="D8" s="198"/>
      <c r="E8" s="108" t="str">
        <f>IF(C8&gt;0,(D8*C8),"")</f>
        <v/>
      </c>
      <c r="F8" s="104" t="str">
        <f>IF(Distributor!C19&gt;0,Distributor!C19,"")</f>
        <v/>
      </c>
      <c r="G8" s="105" t="str">
        <f>IFERROR((E8/$E$16)*FixedCosts!B$22,"")</f>
        <v/>
      </c>
      <c r="H8" s="106" t="str">
        <f t="shared" ref="H8:H15" si="0">IFERROR((F8+G8)/E8,"")</f>
        <v/>
      </c>
      <c r="I8" s="109" t="str">
        <f t="shared" ref="I8:I15" si="1">IFERROR($D$18+H8, "")</f>
        <v/>
      </c>
      <c r="J8" s="112" t="str">
        <f t="shared" ref="J8:J15" si="2">IF(D8&gt;0,D8-I8,"")</f>
        <v/>
      </c>
      <c r="K8" s="113" t="str">
        <f t="shared" ref="K8:K15" si="3">IFERROR(J8*C8,"")</f>
        <v/>
      </c>
    </row>
    <row r="9" spans="1:14" s="6" customFormat="1" ht="17.25" x14ac:dyDescent="0.3">
      <c r="B9" s="193" t="s">
        <v>52</v>
      </c>
      <c r="C9" s="197"/>
      <c r="D9" s="198"/>
      <c r="E9" s="108" t="str">
        <f t="shared" ref="E9:E15" si="4">IF(C9&gt;0,(D9*C9),"")</f>
        <v/>
      </c>
      <c r="F9" s="104" t="str">
        <f>IF(FarmersMarket!C23&gt;0,FarmersMarket!C23,"")</f>
        <v/>
      </c>
      <c r="G9" s="105" t="str">
        <f>IFERROR((E9/$E$16)*FixedCosts!B$22,"")</f>
        <v/>
      </c>
      <c r="H9" s="106" t="str">
        <f t="shared" si="0"/>
        <v/>
      </c>
      <c r="I9" s="109" t="str">
        <f t="shared" si="1"/>
        <v/>
      </c>
      <c r="J9" s="112" t="str">
        <f t="shared" si="2"/>
        <v/>
      </c>
      <c r="K9" s="113" t="str">
        <f t="shared" si="3"/>
        <v/>
      </c>
    </row>
    <row r="10" spans="1:14" s="6" customFormat="1" ht="17.25" x14ac:dyDescent="0.3">
      <c r="B10" s="193" t="s">
        <v>53</v>
      </c>
      <c r="C10" s="197"/>
      <c r="D10" s="198"/>
      <c r="E10" s="108" t="str">
        <f t="shared" si="4"/>
        <v/>
      </c>
      <c r="F10" s="104" t="str">
        <f>IF(Grocery!C21&gt;0,Grocery!C21,"")</f>
        <v/>
      </c>
      <c r="G10" s="105" t="str">
        <f>IFERROR((E10/$E$16)*FixedCosts!B$22,"")</f>
        <v/>
      </c>
      <c r="H10" s="106" t="str">
        <f>IFERROR((F10+G10)/E10,"")</f>
        <v/>
      </c>
      <c r="I10" s="109" t="str">
        <f t="shared" si="1"/>
        <v/>
      </c>
      <c r="J10" s="112" t="str">
        <f t="shared" si="2"/>
        <v/>
      </c>
      <c r="K10" s="113" t="str">
        <f t="shared" si="3"/>
        <v/>
      </c>
    </row>
    <row r="11" spans="1:14" s="6" customFormat="1" ht="17.25" x14ac:dyDescent="0.3">
      <c r="B11" s="193" t="s">
        <v>54</v>
      </c>
      <c r="C11" s="197"/>
      <c r="D11" s="198"/>
      <c r="E11" s="108" t="str">
        <f t="shared" si="4"/>
        <v/>
      </c>
      <c r="F11" s="104" t="str">
        <f>IF(HomeDelivery!C18&gt;0,HomeDelivery!C18,"")</f>
        <v/>
      </c>
      <c r="G11" s="105" t="str">
        <f>IFERROR((E11/$E$16)*FixedCosts!B$22,"")</f>
        <v/>
      </c>
      <c r="H11" s="106" t="str">
        <f t="shared" si="0"/>
        <v/>
      </c>
      <c r="I11" s="109" t="str">
        <f t="shared" si="1"/>
        <v/>
      </c>
      <c r="J11" s="112" t="str">
        <f t="shared" si="2"/>
        <v/>
      </c>
      <c r="K11" s="113" t="str">
        <f t="shared" si="3"/>
        <v/>
      </c>
    </row>
    <row r="12" spans="1:14" s="6" customFormat="1" ht="17.25" x14ac:dyDescent="0.3">
      <c r="B12" s="193" t="s">
        <v>55</v>
      </c>
      <c r="C12" s="197"/>
      <c r="D12" s="198"/>
      <c r="E12" s="108" t="str">
        <f t="shared" si="4"/>
        <v/>
      </c>
      <c r="F12" s="104" t="str">
        <f>IF(Online!C19&gt;0,Online!C19,"")</f>
        <v/>
      </c>
      <c r="G12" s="105" t="str">
        <f>IFERROR((E12/$E$16)*FixedCosts!B$22,"")</f>
        <v/>
      </c>
      <c r="H12" s="106" t="str">
        <f t="shared" si="0"/>
        <v/>
      </c>
      <c r="I12" s="109" t="str">
        <f t="shared" si="1"/>
        <v/>
      </c>
      <c r="J12" s="112" t="str">
        <f t="shared" si="2"/>
        <v/>
      </c>
      <c r="K12" s="113" t="str">
        <f t="shared" si="3"/>
        <v/>
      </c>
    </row>
    <row r="13" spans="1:14" s="6" customFormat="1" ht="17.25" x14ac:dyDescent="0.3">
      <c r="B13" s="193" t="s">
        <v>56</v>
      </c>
      <c r="C13" s="197"/>
      <c r="D13" s="198"/>
      <c r="E13" s="108" t="str">
        <f t="shared" si="4"/>
        <v/>
      </c>
      <c r="F13" s="104" t="str">
        <f>IF(Restaurant!C19&gt;0,Restaurant!C19,"")</f>
        <v/>
      </c>
      <c r="G13" s="105" t="str">
        <f>IFERROR((E13/$E$16)*FixedCosts!B$22,"")</f>
        <v/>
      </c>
      <c r="H13" s="106" t="str">
        <f t="shared" si="0"/>
        <v/>
      </c>
      <c r="I13" s="109" t="str">
        <f t="shared" si="1"/>
        <v/>
      </c>
      <c r="J13" s="112" t="str">
        <f t="shared" si="2"/>
        <v/>
      </c>
      <c r="K13" s="113" t="str">
        <f t="shared" si="3"/>
        <v/>
      </c>
    </row>
    <row r="14" spans="1:14" s="6" customFormat="1" ht="17.25" x14ac:dyDescent="0.3">
      <c r="B14" s="193" t="s">
        <v>57</v>
      </c>
      <c r="C14" s="196"/>
      <c r="D14" s="94"/>
      <c r="E14" s="108" t="str">
        <f t="shared" si="4"/>
        <v/>
      </c>
      <c r="F14" s="104" t="str">
        <f>IF(RoadsideRetailStand!C20&gt;0,RoadsideRetailStand!C20,"")</f>
        <v/>
      </c>
      <c r="G14" s="105" t="str">
        <f>IFERROR((E14/$E$16)*FixedCosts!B$22,"")</f>
        <v/>
      </c>
      <c r="H14" s="106" t="str">
        <f t="shared" si="0"/>
        <v/>
      </c>
      <c r="I14" s="109" t="str">
        <f t="shared" si="1"/>
        <v/>
      </c>
      <c r="J14" s="112" t="str">
        <f t="shared" si="2"/>
        <v/>
      </c>
      <c r="K14" s="113" t="str">
        <f t="shared" si="3"/>
        <v/>
      </c>
    </row>
    <row r="15" spans="1:14" s="6" customFormat="1" ht="17.25" x14ac:dyDescent="0.3">
      <c r="B15" s="193" t="s">
        <v>58</v>
      </c>
      <c r="C15" s="196"/>
      <c r="D15" s="94"/>
      <c r="E15" s="108" t="str">
        <f t="shared" si="4"/>
        <v/>
      </c>
      <c r="F15" s="104" t="str">
        <f>IF(Upick!C21&gt;0,Upick!C21,"")</f>
        <v/>
      </c>
      <c r="G15" s="105" t="str">
        <f>IFERROR((E15/$E$16)*FixedCosts!B$22,"")</f>
        <v/>
      </c>
      <c r="H15" s="106" t="str">
        <f t="shared" si="0"/>
        <v/>
      </c>
      <c r="I15" s="109" t="str">
        <f t="shared" si="1"/>
        <v/>
      </c>
      <c r="J15" s="112" t="str">
        <f t="shared" si="2"/>
        <v/>
      </c>
      <c r="K15" s="113" t="str">
        <f t="shared" si="3"/>
        <v/>
      </c>
    </row>
    <row r="16" spans="1:14" ht="17.25" x14ac:dyDescent="0.3">
      <c r="A16" s="6"/>
      <c r="B16" s="194" t="s">
        <v>43</v>
      </c>
      <c r="C16" s="326">
        <f>SUM(C7:C15)</f>
        <v>0</v>
      </c>
      <c r="D16" s="30"/>
      <c r="E16" s="31">
        <f>SUM(E7:E15)</f>
        <v>0</v>
      </c>
      <c r="F16" s="107">
        <f>SUM(F7:F15)</f>
        <v>0</v>
      </c>
      <c r="G16" s="31">
        <f>SUM(G7:G15)</f>
        <v>0</v>
      </c>
      <c r="H16" s="181"/>
      <c r="I16" s="28"/>
      <c r="J16" s="32"/>
      <c r="K16" s="29"/>
      <c r="L16" s="6"/>
      <c r="M16" s="6"/>
      <c r="N16" s="6"/>
    </row>
    <row r="17" spans="1:14" ht="7.9" customHeight="1" x14ac:dyDescent="0.3">
      <c r="A17" s="6"/>
      <c r="B17" s="99"/>
      <c r="C17" s="99"/>
      <c r="D17" s="99"/>
      <c r="E17" s="99"/>
      <c r="F17" s="99"/>
      <c r="G17" s="99"/>
      <c r="H17" s="100"/>
      <c r="I17" s="6"/>
      <c r="J17" s="6"/>
      <c r="K17" s="6"/>
      <c r="L17" s="6"/>
      <c r="M17" s="6"/>
      <c r="N17" s="6"/>
    </row>
    <row r="18" spans="1:14" ht="36.6" customHeight="1" thickBot="1" x14ac:dyDescent="0.35">
      <c r="A18" s="6"/>
      <c r="B18" s="290" t="s">
        <v>175</v>
      </c>
      <c r="C18" s="290"/>
      <c r="D18" s="291"/>
      <c r="E18" s="292"/>
      <c r="F18" s="293" t="s">
        <v>176</v>
      </c>
      <c r="G18" s="227"/>
      <c r="H18" s="227"/>
      <c r="I18" s="227"/>
      <c r="J18" s="227"/>
      <c r="K18" s="228"/>
      <c r="L18" s="6"/>
      <c r="M18" s="6"/>
      <c r="N18" s="6"/>
    </row>
    <row r="19" spans="1:14" ht="31.15" customHeight="1" x14ac:dyDescent="0.35">
      <c r="A19" s="6"/>
      <c r="B19" s="176" t="s">
        <v>177</v>
      </c>
      <c r="C19" s="130"/>
      <c r="D19" s="175"/>
      <c r="E19" s="175"/>
      <c r="F19" s="26"/>
      <c r="G19" s="26"/>
      <c r="H19" s="26"/>
      <c r="I19" s="26"/>
      <c r="J19" s="26"/>
      <c r="K19" s="26"/>
      <c r="L19" s="6"/>
      <c r="M19" s="6"/>
      <c r="N19" s="6"/>
    </row>
    <row r="20" spans="1:14" ht="17.25" x14ac:dyDescent="0.3">
      <c r="A20" s="6"/>
      <c r="B20" s="277" t="s">
        <v>178</v>
      </c>
      <c r="C20" s="277"/>
      <c r="D20" s="277"/>
      <c r="E20" s="277"/>
      <c r="F20" s="277"/>
      <c r="G20" s="277"/>
      <c r="H20" s="277"/>
      <c r="I20" s="277"/>
      <c r="J20" s="277"/>
      <c r="K20" s="277"/>
      <c r="L20" s="6"/>
      <c r="M20" s="6"/>
      <c r="N20" s="6"/>
    </row>
    <row r="21" spans="1:14" ht="83.25" customHeight="1" x14ac:dyDescent="0.3">
      <c r="A21" s="6"/>
      <c r="B21" s="249" t="s">
        <v>179</v>
      </c>
      <c r="C21" s="249"/>
      <c r="D21" s="249"/>
      <c r="E21" s="249"/>
      <c r="F21" s="249"/>
      <c r="G21" s="249"/>
      <c r="H21" s="249"/>
      <c r="I21" s="249"/>
      <c r="J21" s="249"/>
      <c r="K21" s="249"/>
      <c r="L21" s="6"/>
      <c r="M21" s="6"/>
      <c r="N21" s="6"/>
    </row>
    <row r="22" spans="1:14" ht="42" customHeight="1" x14ac:dyDescent="0.3">
      <c r="B22" s="278" t="s">
        <v>180</v>
      </c>
      <c r="C22" s="278"/>
      <c r="D22" s="278"/>
      <c r="E22" s="278"/>
      <c r="F22" s="278"/>
      <c r="G22" s="278"/>
      <c r="H22" s="278"/>
      <c r="I22" s="278"/>
      <c r="J22" s="278"/>
      <c r="K22" s="278"/>
      <c r="L22" s="6"/>
      <c r="M22" s="6"/>
      <c r="N22" s="6"/>
    </row>
    <row r="23" spans="1:14" s="6" customFormat="1" ht="17.25" customHeight="1" x14ac:dyDescent="0.3">
      <c r="A23" s="27"/>
      <c r="B23" s="279" t="s">
        <v>181</v>
      </c>
      <c r="C23" s="279"/>
      <c r="D23" s="279"/>
      <c r="E23" s="279"/>
      <c r="F23" s="279"/>
      <c r="G23" s="279"/>
      <c r="H23" s="279"/>
      <c r="I23" s="279"/>
      <c r="J23" s="279"/>
      <c r="K23" s="279"/>
    </row>
    <row r="24" spans="1:14" s="6" customFormat="1" ht="66" customHeight="1" x14ac:dyDescent="0.3">
      <c r="A24" s="27"/>
      <c r="B24" s="278" t="s">
        <v>182</v>
      </c>
      <c r="C24" s="278"/>
      <c r="D24" s="278"/>
      <c r="E24" s="278"/>
      <c r="F24" s="278"/>
      <c r="G24" s="278"/>
      <c r="H24" s="278"/>
      <c r="I24" s="278"/>
      <c r="J24" s="278"/>
      <c r="K24" s="278"/>
    </row>
    <row r="25" spans="1:14" s="111" customFormat="1" ht="10.15" customHeight="1" x14ac:dyDescent="0.3">
      <c r="A25" s="35"/>
      <c r="B25" s="110"/>
      <c r="C25" s="110"/>
      <c r="D25" s="110"/>
      <c r="E25" s="110"/>
      <c r="F25" s="110"/>
      <c r="G25" s="110"/>
      <c r="H25" s="110"/>
      <c r="I25" s="110"/>
      <c r="J25" s="110"/>
      <c r="K25" s="110"/>
    </row>
    <row r="26" spans="1:14" s="111" customFormat="1" ht="31.9" customHeight="1" x14ac:dyDescent="0.3">
      <c r="A26" s="35"/>
      <c r="B26" s="249" t="s">
        <v>183</v>
      </c>
      <c r="C26" s="249"/>
      <c r="D26" s="249"/>
      <c r="E26" s="249"/>
      <c r="F26" s="249"/>
      <c r="G26" s="249"/>
      <c r="H26" s="249"/>
      <c r="I26" s="249"/>
      <c r="J26" s="249"/>
      <c r="K26" s="249"/>
    </row>
    <row r="27" spans="1:14" s="6" customFormat="1" ht="9.75" customHeight="1" x14ac:dyDescent="0.3">
      <c r="A27" s="27"/>
      <c r="B27" s="27"/>
      <c r="C27" s="27"/>
      <c r="D27" s="27"/>
      <c r="E27" s="27"/>
      <c r="F27" s="27"/>
      <c r="G27" s="27"/>
      <c r="H27" s="27"/>
      <c r="I27" s="27"/>
      <c r="J27" s="27"/>
      <c r="K27" s="27"/>
    </row>
    <row r="28" spans="1:14" s="6" customFormat="1" ht="17.25" x14ac:dyDescent="0.3">
      <c r="A28" s="27"/>
      <c r="B28" s="279" t="s">
        <v>184</v>
      </c>
      <c r="C28" s="279"/>
      <c r="D28" s="279"/>
      <c r="E28" s="279"/>
      <c r="F28" s="279"/>
      <c r="G28" s="279"/>
      <c r="H28" s="279"/>
      <c r="I28" s="279"/>
      <c r="J28" s="279"/>
      <c r="K28" s="279"/>
    </row>
    <row r="29" spans="1:14" ht="35.450000000000003" customHeight="1" x14ac:dyDescent="0.3">
      <c r="A29" s="27"/>
      <c r="B29" s="249" t="s">
        <v>185</v>
      </c>
      <c r="C29" s="249"/>
      <c r="D29" s="249"/>
      <c r="E29" s="249"/>
      <c r="F29" s="249"/>
      <c r="G29" s="249"/>
      <c r="H29" s="249"/>
      <c r="I29" s="249"/>
      <c r="J29" s="249"/>
      <c r="K29" s="249"/>
      <c r="L29" s="284" t="s">
        <v>186</v>
      </c>
      <c r="M29" s="285"/>
      <c r="N29" s="6"/>
    </row>
    <row r="30" spans="1:14" ht="17.25" x14ac:dyDescent="0.3">
      <c r="A30" s="27"/>
      <c r="B30" s="280" t="s">
        <v>187</v>
      </c>
      <c r="C30" s="280"/>
      <c r="D30" s="280"/>
      <c r="E30" s="280"/>
      <c r="F30" s="280"/>
      <c r="G30" s="280"/>
      <c r="H30" s="280"/>
      <c r="I30" s="280"/>
      <c r="J30" s="280"/>
      <c r="K30" s="280"/>
      <c r="L30" s="286"/>
      <c r="M30" s="287"/>
      <c r="N30" s="6"/>
    </row>
    <row r="31" spans="1:14" ht="17.25" x14ac:dyDescent="0.3">
      <c r="A31" s="27"/>
      <c r="B31" s="280" t="s">
        <v>188</v>
      </c>
      <c r="C31" s="280"/>
      <c r="D31" s="280"/>
      <c r="E31" s="280"/>
      <c r="F31" s="280"/>
      <c r="G31" s="280"/>
      <c r="H31" s="280"/>
      <c r="I31" s="280"/>
      <c r="J31" s="280"/>
      <c r="K31" s="280"/>
      <c r="L31" s="288"/>
      <c r="M31" s="289"/>
      <c r="N31" s="6"/>
    </row>
    <row r="32" spans="1:14" ht="27.75" customHeight="1" x14ac:dyDescent="0.3">
      <c r="A32" s="27"/>
      <c r="B32" s="279" t="s">
        <v>163</v>
      </c>
      <c r="C32" s="279"/>
      <c r="D32" s="279"/>
      <c r="E32" s="279"/>
      <c r="F32" s="279"/>
      <c r="G32" s="279"/>
      <c r="H32" s="279"/>
      <c r="I32" s="279"/>
      <c r="J32" s="279"/>
      <c r="K32" s="279"/>
      <c r="L32" s="6"/>
      <c r="M32" s="6"/>
      <c r="N32" s="6"/>
    </row>
    <row r="33" spans="1:14" ht="34.5" customHeight="1" x14ac:dyDescent="0.3">
      <c r="A33" s="27"/>
      <c r="B33" s="249" t="s">
        <v>189</v>
      </c>
      <c r="C33" s="249"/>
      <c r="D33" s="249"/>
      <c r="E33" s="249"/>
      <c r="F33" s="249"/>
      <c r="G33" s="249"/>
      <c r="H33" s="249"/>
      <c r="I33" s="249"/>
      <c r="J33" s="249"/>
      <c r="K33" s="249"/>
      <c r="L33" s="6"/>
      <c r="M33" s="6"/>
      <c r="N33" s="6"/>
    </row>
    <row r="34" spans="1:14" ht="54" customHeight="1" x14ac:dyDescent="0.3">
      <c r="A34" s="27"/>
      <c r="B34" s="281" t="s">
        <v>190</v>
      </c>
      <c r="C34" s="249"/>
      <c r="D34" s="249"/>
      <c r="E34" s="249"/>
      <c r="F34" s="249"/>
      <c r="G34" s="249"/>
      <c r="H34" s="249"/>
      <c r="I34" s="249"/>
      <c r="J34" s="249"/>
      <c r="K34" s="249"/>
      <c r="L34" s="6"/>
      <c r="M34" s="6"/>
      <c r="N34" s="6"/>
    </row>
    <row r="35" spans="1:14" s="6" customFormat="1" ht="17.25" x14ac:dyDescent="0.3">
      <c r="A35" s="13"/>
      <c r="B35" s="277"/>
      <c r="C35" s="277"/>
      <c r="D35" s="277"/>
      <c r="E35" s="277"/>
      <c r="F35" s="277"/>
      <c r="G35" s="277"/>
      <c r="H35" s="277"/>
      <c r="I35" s="277"/>
      <c r="J35" s="277"/>
      <c r="K35" s="277"/>
    </row>
    <row r="36" spans="1:14" ht="0" hidden="1" customHeight="1" x14ac:dyDescent="0.3">
      <c r="B36" s="15"/>
      <c r="C36" s="15"/>
      <c r="D36" s="15"/>
      <c r="E36" s="15"/>
      <c r="F36" s="15"/>
      <c r="G36" s="15"/>
      <c r="H36" s="15"/>
      <c r="I36" s="6"/>
      <c r="J36" s="6"/>
      <c r="K36" s="6"/>
    </row>
  </sheetData>
  <sheetProtection sheet="1" objects="1" scenarios="1"/>
  <protectedRanges>
    <protectedRange sqref="D3:E3 C7:D15 D18:E18" name="Grey cells"/>
  </protectedRanges>
  <mergeCells count="22">
    <mergeCell ref="D3:E3"/>
    <mergeCell ref="L29:M31"/>
    <mergeCell ref="B18:C18"/>
    <mergeCell ref="D18:E18"/>
    <mergeCell ref="F18:K18"/>
    <mergeCell ref="C5:E5"/>
    <mergeCell ref="F5:I5"/>
    <mergeCell ref="J5:K5"/>
    <mergeCell ref="B35:K35"/>
    <mergeCell ref="B20:K20"/>
    <mergeCell ref="B21:K21"/>
    <mergeCell ref="B22:K22"/>
    <mergeCell ref="B23:K23"/>
    <mergeCell ref="B24:K24"/>
    <mergeCell ref="B26:K26"/>
    <mergeCell ref="B28:K28"/>
    <mergeCell ref="B29:K29"/>
    <mergeCell ref="B30:K30"/>
    <mergeCell ref="B31:K31"/>
    <mergeCell ref="B32:K32"/>
    <mergeCell ref="B33:K33"/>
    <mergeCell ref="B34:K34"/>
  </mergeCells>
  <hyperlinks>
    <hyperlink ref="L29:M31" r:id="rId1" display="Go to Break-even Analysis tool." xr:uid="{15EAD6BE-203D-4D68-9F15-011E5F8BDD1F}"/>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768572-92E6-4DD5-A12A-2C1559A50965}">
  <sheetPr codeName="Sheet5">
    <tabColor theme="9"/>
  </sheetPr>
  <dimension ref="A1:X25"/>
  <sheetViews>
    <sheetView zoomScale="90" zoomScaleNormal="90" workbookViewId="0">
      <selection activeCell="A23" sqref="A23:F25"/>
    </sheetView>
  </sheetViews>
  <sheetFormatPr defaultColWidth="0" defaultRowHeight="0" customHeight="1" zeroHeight="1" x14ac:dyDescent="0.3"/>
  <cols>
    <col min="1" max="1" width="66.25" style="13" customWidth="1"/>
    <col min="2" max="2" width="12" style="13" customWidth="1"/>
    <col min="3" max="3" width="17" style="13" customWidth="1"/>
    <col min="4" max="4" width="3.5" style="13" customWidth="1"/>
    <col min="5" max="5" width="20.375" style="6" customWidth="1"/>
    <col min="6" max="6" width="18.125" style="6" customWidth="1"/>
    <col min="7" max="7" width="21.25" style="6" customWidth="1"/>
    <col min="8" max="8" width="14.625" style="6" customWidth="1"/>
    <col min="9" max="9" width="13.875" style="6" customWidth="1"/>
    <col min="10" max="10" width="14.75" style="6" hidden="1" customWidth="1"/>
    <col min="11" max="11" width="12" style="6" hidden="1" customWidth="1"/>
    <col min="12" max="12" width="13.25" style="6" hidden="1" customWidth="1"/>
    <col min="13" max="13" width="8.875" style="6" hidden="1" customWidth="1"/>
    <col min="14" max="14" width="12.125" style="6" hidden="1" customWidth="1"/>
    <col min="15" max="15" width="10.875" style="6" hidden="1" customWidth="1"/>
    <col min="16" max="16" width="10.5" style="6" hidden="1" customWidth="1"/>
    <col min="17" max="17" width="12.5" style="6" hidden="1" customWidth="1"/>
    <col min="18" max="18" width="10.25" style="13" hidden="1" customWidth="1"/>
    <col min="19" max="24" width="8.25" style="13" hidden="1" customWidth="1"/>
    <col min="25" max="2512" width="0" style="13" hidden="1" customWidth="1"/>
    <col min="2513" max="16384" width="0" style="13" hidden="1"/>
  </cols>
  <sheetData>
    <row r="1" spans="1:19" ht="25.5" x14ac:dyDescent="0.5">
      <c r="A1" s="126" t="s">
        <v>14</v>
      </c>
      <c r="B1" s="9"/>
      <c r="C1" s="9"/>
      <c r="D1" s="6"/>
      <c r="R1" s="6"/>
    </row>
    <row r="2" spans="1:19" ht="6.75" customHeight="1" x14ac:dyDescent="0.35">
      <c r="A2" s="8"/>
      <c r="B2" s="9"/>
      <c r="C2" s="9"/>
      <c r="D2" s="6"/>
      <c r="R2" s="6"/>
    </row>
    <row r="3" spans="1:19" ht="53.25" customHeight="1" x14ac:dyDescent="0.3">
      <c r="A3" s="244" t="s">
        <v>15</v>
      </c>
      <c r="B3" s="244"/>
      <c r="C3" s="244"/>
      <c r="D3" s="244"/>
      <c r="E3" s="244"/>
      <c r="F3" s="244"/>
      <c r="R3" s="6"/>
    </row>
    <row r="4" spans="1:19" ht="11.25" customHeight="1" thickBot="1" x14ac:dyDescent="0.35">
      <c r="A4" s="11"/>
      <c r="B4" s="11"/>
      <c r="C4" s="11"/>
      <c r="D4" s="6"/>
      <c r="R4" s="6"/>
    </row>
    <row r="5" spans="1:19" ht="31.15" customHeight="1" x14ac:dyDescent="0.3">
      <c r="A5" s="170"/>
      <c r="B5" s="182" t="s">
        <v>16</v>
      </c>
      <c r="C5" s="183" t="s">
        <v>195</v>
      </c>
      <c r="D5" s="6"/>
      <c r="E5" s="240" t="s">
        <v>17</v>
      </c>
      <c r="F5" s="241"/>
      <c r="G5" s="242"/>
      <c r="H5" s="115"/>
      <c r="I5" s="115"/>
      <c r="R5" s="217"/>
    </row>
    <row r="6" spans="1:19" ht="38.25" customHeight="1" x14ac:dyDescent="0.3">
      <c r="A6" s="184" t="s">
        <v>18</v>
      </c>
      <c r="B6" s="185"/>
      <c r="C6" s="186">
        <v>1</v>
      </c>
      <c r="D6" s="40"/>
      <c r="E6" s="116" t="s">
        <v>19</v>
      </c>
      <c r="F6" s="41"/>
      <c r="G6" s="117"/>
      <c r="H6" s="40"/>
      <c r="I6" s="40"/>
      <c r="R6" s="6"/>
      <c r="S6" s="6"/>
    </row>
    <row r="7" spans="1:19" ht="18" customHeight="1" x14ac:dyDescent="0.3">
      <c r="A7" s="184" t="s">
        <v>20</v>
      </c>
      <c r="B7" s="187">
        <f>F11</f>
        <v>0</v>
      </c>
      <c r="C7" s="186">
        <v>1</v>
      </c>
      <c r="D7" s="40"/>
      <c r="E7" s="118"/>
      <c r="F7" s="55" t="s">
        <v>21</v>
      </c>
      <c r="G7" s="119" t="s">
        <v>22</v>
      </c>
      <c r="H7" s="42"/>
      <c r="I7" s="42"/>
      <c r="R7" s="6"/>
      <c r="S7" s="6"/>
    </row>
    <row r="8" spans="1:19" ht="18" customHeight="1" x14ac:dyDescent="0.3">
      <c r="A8" s="188" t="s">
        <v>23</v>
      </c>
      <c r="B8" s="187">
        <f>G11</f>
        <v>0</v>
      </c>
      <c r="C8" s="186">
        <v>1</v>
      </c>
      <c r="D8" s="40"/>
      <c r="E8" s="120" t="s">
        <v>24</v>
      </c>
      <c r="F8" s="44"/>
      <c r="G8" s="121"/>
      <c r="H8" s="115"/>
      <c r="I8" s="115"/>
      <c r="R8" s="6"/>
    </row>
    <row r="9" spans="1:19" ht="18" customHeight="1" x14ac:dyDescent="0.3">
      <c r="A9" s="184" t="s">
        <v>25</v>
      </c>
      <c r="B9" s="185"/>
      <c r="C9" s="186">
        <v>1</v>
      </c>
      <c r="D9" s="40"/>
      <c r="E9" s="120" t="s">
        <v>26</v>
      </c>
      <c r="F9" s="44"/>
      <c r="G9" s="122"/>
      <c r="H9" s="40"/>
      <c r="I9" s="40"/>
      <c r="R9" s="6"/>
    </row>
    <row r="10" spans="1:19" ht="18.75" customHeight="1" x14ac:dyDescent="0.3">
      <c r="A10" s="184" t="s">
        <v>193</v>
      </c>
      <c r="B10" s="185"/>
      <c r="C10" s="186">
        <v>1</v>
      </c>
      <c r="D10" s="40"/>
      <c r="E10" s="120" t="s">
        <v>27</v>
      </c>
      <c r="F10" s="45"/>
      <c r="G10" s="122"/>
      <c r="H10" s="42"/>
      <c r="I10" s="42"/>
      <c r="R10" s="6"/>
    </row>
    <row r="11" spans="1:19" s="208" customFormat="1" ht="18" customHeight="1" thickBot="1" x14ac:dyDescent="0.35">
      <c r="A11" s="184" t="s">
        <v>28</v>
      </c>
      <c r="B11" s="185"/>
      <c r="C11" s="186">
        <v>1</v>
      </c>
      <c r="D11" s="40"/>
      <c r="E11" s="123" t="s">
        <v>29</v>
      </c>
      <c r="F11" s="124">
        <f>F8*F9*F10</f>
        <v>0</v>
      </c>
      <c r="G11" s="125">
        <f>G8*G9*G10</f>
        <v>0</v>
      </c>
      <c r="H11" s="115"/>
      <c r="I11" s="115"/>
      <c r="J11" s="218"/>
      <c r="K11" s="218"/>
      <c r="L11" s="218"/>
      <c r="M11" s="218"/>
      <c r="N11" s="218"/>
      <c r="O11" s="218"/>
      <c r="P11" s="218"/>
      <c r="Q11" s="218"/>
      <c r="R11" s="218"/>
      <c r="S11" s="209"/>
    </row>
    <row r="12" spans="1:19" ht="18" customHeight="1" thickBot="1" x14ac:dyDescent="0.35">
      <c r="A12" s="184" t="s">
        <v>30</v>
      </c>
      <c r="B12" s="185"/>
      <c r="C12" s="186">
        <v>1</v>
      </c>
      <c r="D12" s="40"/>
      <c r="E12" s="40"/>
      <c r="F12" s="40"/>
      <c r="G12" s="40"/>
      <c r="H12" s="40"/>
      <c r="I12" s="298"/>
      <c r="J12" s="299"/>
      <c r="K12" s="299"/>
      <c r="L12" s="299"/>
      <c r="M12" s="299"/>
      <c r="N12" s="299"/>
      <c r="O12" s="299"/>
      <c r="P12" s="299"/>
      <c r="R12" s="6"/>
    </row>
    <row r="13" spans="1:19" ht="18" customHeight="1" x14ac:dyDescent="0.3">
      <c r="A13" s="184" t="s">
        <v>31</v>
      </c>
      <c r="B13" s="185"/>
      <c r="C13" s="186">
        <v>1</v>
      </c>
      <c r="D13" s="40"/>
      <c r="E13" s="245" t="s">
        <v>32</v>
      </c>
      <c r="F13" s="246"/>
      <c r="G13" s="247"/>
      <c r="H13" s="221"/>
      <c r="I13" s="300"/>
      <c r="J13" s="300"/>
      <c r="K13" s="300"/>
      <c r="L13" s="300"/>
      <c r="M13" s="300"/>
      <c r="N13" s="300"/>
      <c r="O13" s="300"/>
      <c r="P13" s="300"/>
      <c r="Q13" s="217"/>
      <c r="R13" s="6"/>
    </row>
    <row r="14" spans="1:19" ht="30.75" customHeight="1" x14ac:dyDescent="0.3">
      <c r="A14" s="188" t="s">
        <v>33</v>
      </c>
      <c r="B14" s="185"/>
      <c r="C14" s="186">
        <v>0.25</v>
      </c>
      <c r="D14" s="40"/>
      <c r="E14" s="47" t="s">
        <v>34</v>
      </c>
      <c r="F14" s="57" t="s">
        <v>197</v>
      </c>
      <c r="G14" s="58" t="s">
        <v>191</v>
      </c>
      <c r="H14" s="210"/>
      <c r="I14" s="301"/>
      <c r="J14" s="302"/>
      <c r="K14" s="303"/>
      <c r="L14" s="302"/>
      <c r="M14" s="302"/>
      <c r="N14" s="302"/>
      <c r="O14" s="302"/>
      <c r="P14" s="302"/>
      <c r="Q14" s="210"/>
      <c r="R14" s="6"/>
    </row>
    <row r="15" spans="1:19" ht="18" customHeight="1" x14ac:dyDescent="0.3">
      <c r="A15" s="189" t="s">
        <v>192</v>
      </c>
      <c r="B15" s="187">
        <f>F21</f>
        <v>0</v>
      </c>
      <c r="C15" s="186"/>
      <c r="D15" s="40"/>
      <c r="E15" s="25"/>
      <c r="F15" s="55" t="s">
        <v>35</v>
      </c>
      <c r="G15" s="56" t="s">
        <v>35</v>
      </c>
      <c r="H15" s="211"/>
      <c r="I15" s="301"/>
      <c r="J15" s="304"/>
      <c r="K15" s="304"/>
      <c r="L15" s="304"/>
      <c r="M15" s="304"/>
      <c r="N15" s="304"/>
      <c r="O15" s="305"/>
      <c r="P15" s="305"/>
      <c r="Q15" s="211"/>
      <c r="R15" s="6"/>
    </row>
    <row r="16" spans="1:19" ht="18" customHeight="1" x14ac:dyDescent="0.3">
      <c r="A16" s="189" t="s">
        <v>194</v>
      </c>
      <c r="B16" s="187">
        <f>G21</f>
        <v>0</v>
      </c>
      <c r="C16" s="186">
        <v>1</v>
      </c>
      <c r="D16" s="40"/>
      <c r="E16" s="43" t="s">
        <v>36</v>
      </c>
      <c r="F16" s="48"/>
      <c r="G16" s="222"/>
      <c r="H16" s="215"/>
      <c r="I16" s="306"/>
      <c r="J16" s="307"/>
      <c r="K16" s="308"/>
      <c r="L16" s="309"/>
      <c r="M16" s="310"/>
      <c r="N16" s="311"/>
      <c r="O16" s="307"/>
      <c r="P16" s="307"/>
      <c r="Q16" s="212"/>
      <c r="R16" s="6"/>
    </row>
    <row r="17" spans="1:18" ht="37.5" customHeight="1" x14ac:dyDescent="0.3">
      <c r="A17" s="188" t="s">
        <v>37</v>
      </c>
      <c r="B17" s="185"/>
      <c r="C17" s="186">
        <v>1</v>
      </c>
      <c r="D17" s="40"/>
      <c r="E17" s="53" t="s">
        <v>38</v>
      </c>
      <c r="F17" s="54"/>
      <c r="G17" s="223"/>
      <c r="H17" s="216"/>
      <c r="I17" s="312"/>
      <c r="J17" s="313"/>
      <c r="K17" s="314"/>
      <c r="L17" s="315"/>
      <c r="M17" s="316"/>
      <c r="N17" s="317"/>
      <c r="O17" s="318"/>
      <c r="P17" s="318"/>
      <c r="Q17" s="213"/>
      <c r="R17" s="6"/>
    </row>
    <row r="18" spans="1:18" ht="18" customHeight="1" x14ac:dyDescent="0.3">
      <c r="A18" s="199" t="s">
        <v>39</v>
      </c>
      <c r="B18" s="185"/>
      <c r="C18" s="186">
        <v>1</v>
      </c>
      <c r="D18" s="40"/>
      <c r="E18" s="43" t="s">
        <v>40</v>
      </c>
      <c r="F18" s="48"/>
      <c r="G18" s="222"/>
      <c r="H18" s="215"/>
      <c r="I18" s="319"/>
      <c r="J18" s="307"/>
      <c r="K18" s="320"/>
      <c r="L18" s="321"/>
      <c r="M18" s="322"/>
      <c r="N18" s="311"/>
      <c r="O18" s="307"/>
      <c r="P18" s="307"/>
      <c r="Q18" s="212"/>
      <c r="R18" s="6"/>
    </row>
    <row r="19" spans="1:18" ht="18" customHeight="1" x14ac:dyDescent="0.3">
      <c r="A19" s="200" t="s">
        <v>41</v>
      </c>
      <c r="B19" s="190"/>
      <c r="C19" s="186">
        <v>1</v>
      </c>
      <c r="D19" s="40"/>
      <c r="E19" s="43" t="s">
        <v>42</v>
      </c>
      <c r="F19" s="48"/>
      <c r="G19" s="222"/>
      <c r="H19" s="215"/>
      <c r="I19" s="319"/>
      <c r="J19" s="320"/>
      <c r="K19" s="320"/>
      <c r="L19" s="321"/>
      <c r="M19" s="322"/>
      <c r="N19" s="322"/>
      <c r="O19" s="307"/>
      <c r="P19" s="307"/>
      <c r="Q19" s="214"/>
      <c r="R19" s="6"/>
    </row>
    <row r="20" spans="1:18" ht="18" customHeight="1" x14ac:dyDescent="0.3">
      <c r="A20" s="200" t="s">
        <v>41</v>
      </c>
      <c r="B20" s="185"/>
      <c r="C20" s="186">
        <v>1</v>
      </c>
      <c r="D20" s="40"/>
      <c r="E20" s="43" t="s">
        <v>41</v>
      </c>
      <c r="F20" s="48"/>
      <c r="G20" s="222"/>
      <c r="H20" s="215"/>
      <c r="I20" s="298"/>
      <c r="J20" s="307"/>
      <c r="K20" s="307"/>
      <c r="L20" s="323"/>
      <c r="M20" s="323"/>
      <c r="N20" s="323"/>
      <c r="O20" s="307"/>
      <c r="P20" s="307"/>
      <c r="Q20" s="214"/>
      <c r="R20" s="6"/>
    </row>
    <row r="21" spans="1:18" ht="18" customHeight="1" thickBot="1" x14ac:dyDescent="0.35">
      <c r="A21" s="200" t="s">
        <v>41</v>
      </c>
      <c r="B21" s="185"/>
      <c r="C21" s="186">
        <v>1</v>
      </c>
      <c r="D21" s="40"/>
      <c r="E21" s="50" t="s">
        <v>43</v>
      </c>
      <c r="F21" s="224">
        <f>SUM(F16:F20)</f>
        <v>0</v>
      </c>
      <c r="G21" s="225">
        <f>SUM(G16:G20)</f>
        <v>0</v>
      </c>
      <c r="H21" s="52"/>
      <c r="I21" s="324"/>
      <c r="J21" s="324"/>
      <c r="K21" s="324"/>
      <c r="L21" s="324"/>
      <c r="M21" s="324"/>
      <c r="N21" s="324"/>
      <c r="O21" s="324"/>
      <c r="P21" s="324"/>
      <c r="Q21" s="52"/>
      <c r="R21" s="6"/>
    </row>
    <row r="22" spans="1:18" ht="18" thickBot="1" x14ac:dyDescent="0.35">
      <c r="A22" s="157" t="s">
        <v>44</v>
      </c>
      <c r="B22" s="201">
        <f>(B6*C6)+(B7*C7)+(B8*C8)+(B9*C9)+(B10*C10)+(B11*C11)+(B12*C12)+(B13*C13)+(B14*C14)+(B15*C15)+(B16*C16)+(B17*C17)+(B18*C18)+(B19*C19)+(B20*C20)+(B21*C21)</f>
        <v>0</v>
      </c>
      <c r="C22" s="202"/>
      <c r="D22" s="40"/>
      <c r="E22" s="51"/>
      <c r="F22" s="52"/>
      <c r="G22" s="52"/>
      <c r="H22" s="52"/>
      <c r="I22" s="324"/>
      <c r="J22" s="324"/>
      <c r="K22" s="324"/>
      <c r="L22" s="324"/>
      <c r="M22" s="324"/>
      <c r="N22" s="324"/>
      <c r="O22" s="324"/>
      <c r="P22" s="324"/>
      <c r="Q22" s="219"/>
      <c r="R22" s="6"/>
    </row>
    <row r="23" spans="1:18" ht="15.6" customHeight="1" x14ac:dyDescent="0.3">
      <c r="A23" s="243" t="s">
        <v>196</v>
      </c>
      <c r="B23" s="243"/>
      <c r="C23" s="243"/>
      <c r="D23" s="243"/>
      <c r="E23" s="243"/>
      <c r="F23" s="243"/>
      <c r="G23" s="40"/>
      <c r="H23" s="40"/>
      <c r="I23" s="40"/>
      <c r="R23" s="6"/>
    </row>
    <row r="24" spans="1:18" ht="17.25" x14ac:dyDescent="0.3">
      <c r="A24" s="243"/>
      <c r="B24" s="243"/>
      <c r="C24" s="243"/>
      <c r="D24" s="243"/>
      <c r="E24" s="243"/>
      <c r="F24" s="243"/>
      <c r="R24" s="6"/>
    </row>
    <row r="25" spans="1:18" ht="17.25" x14ac:dyDescent="0.3">
      <c r="A25" s="243"/>
      <c r="B25" s="243"/>
      <c r="C25" s="243"/>
      <c r="D25" s="243"/>
      <c r="E25" s="243"/>
      <c r="F25" s="243"/>
      <c r="R25" s="6"/>
    </row>
  </sheetData>
  <sheetProtection sheet="1" objects="1" scenarios="1"/>
  <protectedRanges>
    <protectedRange sqref="B17" name="Other ownership costs"/>
    <protectedRange sqref="B6:C6 C7:C21 B9:B14 A18:B21 F8:G10 F16:H20" name="Grey cells"/>
  </protectedRanges>
  <mergeCells count="6">
    <mergeCell ref="I13:P13"/>
    <mergeCell ref="I21:P22"/>
    <mergeCell ref="E5:G5"/>
    <mergeCell ref="A23:F25"/>
    <mergeCell ref="A3:F3"/>
    <mergeCell ref="E13:G13"/>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F0D20C-73F3-45AB-8361-25F1D8BD82A8}">
  <sheetPr codeName="Sheet2">
    <tabColor theme="9"/>
  </sheetPr>
  <dimension ref="A1:L22"/>
  <sheetViews>
    <sheetView topLeftCell="B1" workbookViewId="0">
      <selection activeCell="C13" sqref="C13"/>
    </sheetView>
  </sheetViews>
  <sheetFormatPr defaultColWidth="0" defaultRowHeight="0" customHeight="1" zeroHeight="1" x14ac:dyDescent="0.3"/>
  <cols>
    <col min="1" max="1" width="8.25" style="13" hidden="1" customWidth="1"/>
    <col min="2" max="2" width="35.375" style="13" customWidth="1"/>
    <col min="3" max="3" width="13.375" style="13" customWidth="1"/>
    <col min="4" max="4" width="33.375" style="13" customWidth="1"/>
    <col min="5" max="10" width="8.25" style="13" customWidth="1"/>
    <col min="11" max="12" width="0" style="13" hidden="1" customWidth="1"/>
    <col min="13" max="16384" width="8.25" style="13" hidden="1"/>
  </cols>
  <sheetData>
    <row r="1" spans="1:10" s="6" customFormat="1" ht="19.899999999999999" customHeight="1" x14ac:dyDescent="0.35">
      <c r="A1" s="3"/>
      <c r="B1" s="17" t="s">
        <v>45</v>
      </c>
      <c r="C1" s="4"/>
      <c r="D1" s="5"/>
    </row>
    <row r="2" spans="1:10" s="6" customFormat="1" ht="8.25" customHeight="1" x14ac:dyDescent="0.35">
      <c r="A2" s="7"/>
      <c r="B2" s="8"/>
      <c r="C2" s="9"/>
      <c r="D2" s="10"/>
    </row>
    <row r="3" spans="1:10" s="6" customFormat="1" ht="52.15" customHeight="1" x14ac:dyDescent="0.3">
      <c r="A3" s="248" t="s">
        <v>46</v>
      </c>
      <c r="B3" s="249"/>
      <c r="C3" s="249"/>
      <c r="D3" s="250"/>
    </row>
    <row r="4" spans="1:10" s="6" customFormat="1" ht="19.149999999999999" customHeight="1" x14ac:dyDescent="0.55000000000000004">
      <c r="A4" s="7"/>
      <c r="B4" s="14"/>
      <c r="C4" s="14" t="s">
        <v>47</v>
      </c>
      <c r="D4" s="16" t="s">
        <v>48</v>
      </c>
      <c r="F4" s="20"/>
      <c r="G4" s="20"/>
      <c r="H4" s="20"/>
      <c r="I4" s="20"/>
    </row>
    <row r="5" spans="1:10" s="6" customFormat="1" ht="19.149999999999999" customHeight="1" x14ac:dyDescent="0.55000000000000004">
      <c r="A5" s="7"/>
      <c r="B5" s="49" t="s">
        <v>49</v>
      </c>
      <c r="C5" s="59" t="s">
        <v>59</v>
      </c>
      <c r="D5" s="60" t="str">
        <f>IF(C5="yes","Go to CSA sheet.","")</f>
        <v/>
      </c>
      <c r="F5" s="20"/>
      <c r="G5" s="20"/>
      <c r="H5" s="20"/>
      <c r="I5" s="20"/>
    </row>
    <row r="6" spans="1:10" s="6" customFormat="1" ht="19.149999999999999" customHeight="1" x14ac:dyDescent="0.55000000000000004">
      <c r="A6" s="7"/>
      <c r="B6" s="49" t="s">
        <v>51</v>
      </c>
      <c r="C6" s="59" t="s">
        <v>59</v>
      </c>
      <c r="D6" s="60" t="str">
        <f>IF(C6="yes","Go to distributor sheet.","")</f>
        <v/>
      </c>
      <c r="F6" s="20"/>
      <c r="G6" s="20"/>
      <c r="H6" s="20"/>
      <c r="I6" s="20"/>
    </row>
    <row r="7" spans="1:10" s="6" customFormat="1" ht="17.25" x14ac:dyDescent="0.3">
      <c r="A7" s="7"/>
      <c r="B7" s="49" t="s">
        <v>52</v>
      </c>
      <c r="C7" s="59" t="s">
        <v>59</v>
      </c>
      <c r="D7" s="60" t="str">
        <f>IF(C7="yes","Go to farmers market sheet.","")</f>
        <v/>
      </c>
    </row>
    <row r="8" spans="1:10" s="6" customFormat="1" ht="17.25" x14ac:dyDescent="0.3">
      <c r="A8" s="7"/>
      <c r="B8" s="49" t="s">
        <v>53</v>
      </c>
      <c r="C8" s="59" t="s">
        <v>59</v>
      </c>
      <c r="D8" s="60" t="str">
        <f>IF(C8="yes","Go to grocery sheet.","")</f>
        <v/>
      </c>
    </row>
    <row r="9" spans="1:10" s="6" customFormat="1" ht="17.25" x14ac:dyDescent="0.3">
      <c r="A9" s="7"/>
      <c r="B9" s="49" t="s">
        <v>54</v>
      </c>
      <c r="C9" s="59" t="s">
        <v>59</v>
      </c>
      <c r="D9" s="60" t="str">
        <f>IF(C9="yes","Go to home delivery sheet.","")</f>
        <v/>
      </c>
    </row>
    <row r="10" spans="1:10" s="6" customFormat="1" ht="17.25" x14ac:dyDescent="0.3">
      <c r="A10" s="7"/>
      <c r="B10" s="49" t="s">
        <v>55</v>
      </c>
      <c r="C10" s="59" t="s">
        <v>59</v>
      </c>
      <c r="D10" s="60" t="str">
        <f>IF(C10="yes","Go to online sheet.","")</f>
        <v/>
      </c>
    </row>
    <row r="11" spans="1:10" s="6" customFormat="1" ht="17.25" x14ac:dyDescent="0.3">
      <c r="A11" s="7"/>
      <c r="B11" s="49" t="s">
        <v>56</v>
      </c>
      <c r="C11" s="59" t="s">
        <v>59</v>
      </c>
      <c r="D11" s="60" t="str">
        <f>IF(C11="yes","Go to restaurant sheet.","")</f>
        <v/>
      </c>
    </row>
    <row r="12" spans="1:10" s="6" customFormat="1" ht="17.25" x14ac:dyDescent="0.3">
      <c r="A12" s="7"/>
      <c r="B12" s="49" t="s">
        <v>57</v>
      </c>
      <c r="C12" s="59" t="s">
        <v>59</v>
      </c>
      <c r="D12" s="60" t="str">
        <f>IF(C12="yes","Go to roadside or retail shop sheet.","")</f>
        <v/>
      </c>
    </row>
    <row r="13" spans="1:10" s="6" customFormat="1" ht="17.25" x14ac:dyDescent="0.3">
      <c r="A13" s="12"/>
      <c r="B13" s="61" t="s">
        <v>58</v>
      </c>
      <c r="C13" s="62" t="s">
        <v>59</v>
      </c>
      <c r="D13" s="63" t="str">
        <f>IF(C13="yes","Go to U-pick sheet.","")</f>
        <v/>
      </c>
    </row>
    <row r="14" spans="1:10" ht="17.25" x14ac:dyDescent="0.3">
      <c r="B14" s="15"/>
      <c r="C14" s="15"/>
      <c r="D14" s="15"/>
      <c r="E14" s="6"/>
      <c r="F14" s="6"/>
      <c r="G14" s="6"/>
      <c r="H14" s="6"/>
      <c r="I14" s="6"/>
      <c r="J14" s="6"/>
    </row>
    <row r="15" spans="1:10" ht="17.25" x14ac:dyDescent="0.3">
      <c r="B15" s="15"/>
      <c r="C15" s="15"/>
      <c r="D15" s="15"/>
      <c r="E15" s="6"/>
      <c r="F15" s="6"/>
      <c r="G15" s="6"/>
      <c r="H15" s="6"/>
      <c r="I15" s="6"/>
      <c r="J15" s="6"/>
    </row>
    <row r="16" spans="1:10" ht="28.9" customHeight="1" x14ac:dyDescent="0.3">
      <c r="B16" s="15"/>
      <c r="C16" s="15"/>
      <c r="D16" s="15"/>
      <c r="E16" s="6"/>
      <c r="F16" s="6"/>
      <c r="G16" s="6"/>
      <c r="H16" s="6"/>
      <c r="I16" s="6"/>
      <c r="J16" s="6"/>
    </row>
    <row r="17" s="13" customFormat="1" ht="0" hidden="1" customHeight="1" x14ac:dyDescent="0.3"/>
    <row r="18" s="13" customFormat="1" ht="0" hidden="1" customHeight="1" x14ac:dyDescent="0.3"/>
    <row r="19" s="13" customFormat="1" ht="0" hidden="1" customHeight="1" x14ac:dyDescent="0.3"/>
    <row r="20" s="13" customFormat="1" ht="0" hidden="1" customHeight="1" x14ac:dyDescent="0.3"/>
    <row r="21" s="13" customFormat="1" ht="0" hidden="1" customHeight="1" x14ac:dyDescent="0.3"/>
    <row r="22" s="13" customFormat="1" ht="0" hidden="1" customHeight="1" x14ac:dyDescent="0.3"/>
  </sheetData>
  <sheetProtection sheet="1" objects="1" scenarios="1"/>
  <protectedRanges>
    <protectedRange sqref="C5:C13" name="Grey cells"/>
  </protectedRanges>
  <mergeCells count="1">
    <mergeCell ref="A3:D3"/>
  </mergeCells>
  <conditionalFormatting sqref="D5:D13">
    <cfRule type="expression" dxfId="0" priority="1">
      <formula>C5="yes"</formula>
    </cfRule>
  </conditionalFormatting>
  <hyperlinks>
    <hyperlink ref="D5" location="CSA!A1" display="Go to CSA sheet." xr:uid="{22CC16FC-857D-4B14-A504-D19E24C22584}"/>
    <hyperlink ref="D6:D13" location="CSA!A1" display="Go to CSA sheet." xr:uid="{2FAD3FC4-2597-409D-B2A6-0C3392A66204}"/>
    <hyperlink ref="D6" location="Distributor!A1" display="Distributor!A1" xr:uid="{FC9FBF93-B721-4E22-9AC4-8222A760603B}"/>
    <hyperlink ref="D7" location="FarmersMarket!A1" display="FarmersMarket!A1" xr:uid="{EAA11412-39F9-4577-8EA3-A66DE5249119}"/>
    <hyperlink ref="D8" location="Grocery!A1" display="Grocery!A1" xr:uid="{550B8277-0BC2-45B8-B524-28F31E305BA7}"/>
    <hyperlink ref="D9" location="HomeDelivery!A1" display="HomeDelivery!A1" xr:uid="{1DCBF51D-F05F-4CDC-963A-BD29DAD89008}"/>
    <hyperlink ref="D10" location="Online!A1" display="Online!A1" xr:uid="{4309E1FF-1D39-47D9-86B7-150146EE5626}"/>
    <hyperlink ref="D11" location="Restaurant!A1" display="Restaurant!A1" xr:uid="{2BD76C0A-78E9-41DC-806F-F5F62A7F9E6E}"/>
    <hyperlink ref="D12" location="RoadsideRetailStand!A1" display="RoadsideRetailStand!A1" xr:uid="{6830C209-6B64-48C6-AA17-BB023DA092C1}"/>
    <hyperlink ref="D13" location="Upick!A1" display="Upick!A1" xr:uid="{B49CCB1E-2C65-4944-825C-BD274FC926F4}"/>
  </hyperlinks>
  <pageMargins left="0.7" right="0.7" top="0.75" bottom="0.75" header="0.3" footer="0.3"/>
  <ignoredErrors>
    <ignoredError sqref="D6" formula="1"/>
  </ignoredErrors>
  <extLst>
    <ext xmlns:x14="http://schemas.microsoft.com/office/spreadsheetml/2009/9/main" uri="{CCE6A557-97BC-4b89-ADB6-D9C93CAAB3DF}">
      <x14:dataValidations xmlns:xm="http://schemas.microsoft.com/office/excel/2006/main" count="2">
        <x14:dataValidation type="list" allowBlank="1" showErrorMessage="1" prompt="Select &quot;yes&quot; or &quot;no&quot; to indicate whether you sell through this market channel. " xr:uid="{ACC59876-A8B8-4586-9C51-8E3AA1EF7109}">
          <x14:formula1>
            <xm:f>YesNo!$A$1:$A$2</xm:f>
          </x14:formula1>
          <xm:sqref>C5:C6</xm:sqref>
        </x14:dataValidation>
        <x14:dataValidation type="list" allowBlank="1" showErrorMessage="1" xr:uid="{F1337F82-43C8-4195-A70D-27E19AF7690F}">
          <x14:formula1>
            <xm:f>YesNo!$A$1:$A$2</xm:f>
          </x14:formula1>
          <xm:sqref>C7:C13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A3EEA0-3923-41E0-A2FB-83FACF4ED198}">
  <dimension ref="A1:A2"/>
  <sheetViews>
    <sheetView workbookViewId="0">
      <selection activeCell="A3" sqref="A3"/>
    </sheetView>
  </sheetViews>
  <sheetFormatPr defaultRowHeight="15.75" x14ac:dyDescent="0.25"/>
  <sheetData>
    <row r="1" spans="1:1" x14ac:dyDescent="0.25">
      <c r="A1" t="s">
        <v>50</v>
      </c>
    </row>
    <row r="2" spans="1:1" x14ac:dyDescent="0.25">
      <c r="A2" t="s">
        <v>59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57C128-0593-44A9-8DED-1E690353B4ED}">
  <sheetPr codeName="Sheet7"/>
  <dimension ref="A1:M21"/>
  <sheetViews>
    <sheetView topLeftCell="B1" zoomScaleNormal="100" workbookViewId="0">
      <selection activeCell="C8" sqref="C8"/>
    </sheetView>
  </sheetViews>
  <sheetFormatPr defaultColWidth="0" defaultRowHeight="0" customHeight="1" zeroHeight="1" x14ac:dyDescent="0.3"/>
  <cols>
    <col min="1" max="1" width="8.25" style="13" hidden="1" customWidth="1"/>
    <col min="2" max="2" width="56.875" style="13" customWidth="1"/>
    <col min="3" max="3" width="8.75" style="13" customWidth="1"/>
    <col min="4" max="4" width="15" style="13" customWidth="1"/>
    <col min="5" max="5" width="3.625" style="6" customWidth="1"/>
    <col min="6" max="6" width="13.375" style="6" customWidth="1"/>
    <col min="7" max="7" width="8.75" style="6" customWidth="1"/>
    <col min="8" max="10" width="8.25" style="6" customWidth="1"/>
    <col min="11" max="13" width="0" style="13" hidden="1" customWidth="1"/>
    <col min="14" max="16384" width="8.25" style="13" hidden="1"/>
  </cols>
  <sheetData>
    <row r="1" spans="1:9" s="6" customFormat="1" ht="25.5" x14ac:dyDescent="0.5">
      <c r="A1" s="75"/>
      <c r="B1" s="76" t="s">
        <v>60</v>
      </c>
      <c r="C1" s="77"/>
      <c r="D1" s="77"/>
      <c r="E1" s="78"/>
      <c r="F1" s="78"/>
      <c r="G1" s="78"/>
    </row>
    <row r="2" spans="1:9" s="6" customFormat="1" ht="17.25" x14ac:dyDescent="0.3">
      <c r="A2" s="251" t="s">
        <v>61</v>
      </c>
      <c r="B2" s="252"/>
      <c r="C2" s="252"/>
      <c r="D2" s="252"/>
      <c r="E2" s="252"/>
      <c r="F2" s="252"/>
      <c r="G2" s="252"/>
    </row>
    <row r="3" spans="1:9" s="6" customFormat="1" ht="17.25" x14ac:dyDescent="0.3">
      <c r="A3" s="82"/>
      <c r="B3" s="257" t="s">
        <v>62</v>
      </c>
      <c r="C3" s="258"/>
      <c r="D3" s="258"/>
      <c r="E3" s="258"/>
      <c r="F3" s="258"/>
      <c r="G3" s="258"/>
    </row>
    <row r="4" spans="1:9" s="6" customFormat="1" ht="17.25" x14ac:dyDescent="0.3">
      <c r="A4" s="82"/>
      <c r="B4" s="259" t="s">
        <v>63</v>
      </c>
      <c r="C4" s="260"/>
      <c r="D4" s="260"/>
      <c r="E4" s="260"/>
      <c r="F4" s="260"/>
      <c r="G4" s="260"/>
    </row>
    <row r="5" spans="1:9" s="6" customFormat="1" ht="5.25" customHeight="1" thickBot="1" x14ac:dyDescent="0.35">
      <c r="A5" s="82"/>
      <c r="B5" s="11"/>
      <c r="C5" s="11"/>
      <c r="D5" s="11"/>
    </row>
    <row r="6" spans="1:9" s="6" customFormat="1" ht="59.25" customHeight="1" x14ac:dyDescent="0.55000000000000004">
      <c r="A6" s="80"/>
      <c r="B6" s="170"/>
      <c r="C6" s="156" t="s">
        <v>64</v>
      </c>
      <c r="D6" s="148" t="s">
        <v>65</v>
      </c>
      <c r="E6" s="40"/>
      <c r="F6" s="71" t="s">
        <v>66</v>
      </c>
      <c r="G6" s="138"/>
      <c r="H6" s="19"/>
      <c r="I6" s="19"/>
    </row>
    <row r="7" spans="1:9" s="6" customFormat="1" ht="18" customHeight="1" x14ac:dyDescent="0.55000000000000004">
      <c r="A7" s="80"/>
      <c r="B7" s="43" t="s">
        <v>67</v>
      </c>
      <c r="C7" s="172">
        <f>G11</f>
        <v>0</v>
      </c>
      <c r="D7" s="177">
        <v>1</v>
      </c>
      <c r="E7" s="40"/>
      <c r="F7" s="255" t="s">
        <v>19</v>
      </c>
      <c r="G7" s="256"/>
      <c r="H7" s="19"/>
      <c r="I7" s="19"/>
    </row>
    <row r="8" spans="1:9" s="6" customFormat="1" ht="18" customHeight="1" x14ac:dyDescent="0.55000000000000004">
      <c r="A8" s="80"/>
      <c r="B8" s="43" t="s">
        <v>68</v>
      </c>
      <c r="C8" s="155"/>
      <c r="D8" s="177">
        <v>1</v>
      </c>
      <c r="E8" s="40"/>
      <c r="F8" s="43" t="s">
        <v>24</v>
      </c>
      <c r="G8" s="84"/>
      <c r="H8" s="19"/>
      <c r="I8" s="19"/>
    </row>
    <row r="9" spans="1:9" s="6" customFormat="1" ht="18" customHeight="1" x14ac:dyDescent="0.3">
      <c r="A9" s="80"/>
      <c r="B9" s="43" t="s">
        <v>69</v>
      </c>
      <c r="C9" s="155"/>
      <c r="D9" s="177">
        <v>1</v>
      </c>
      <c r="E9" s="40"/>
      <c r="F9" s="43" t="s">
        <v>26</v>
      </c>
      <c r="G9" s="84"/>
    </row>
    <row r="10" spans="1:9" s="6" customFormat="1" ht="18" customHeight="1" x14ac:dyDescent="0.3">
      <c r="A10" s="80"/>
      <c r="B10" s="43" t="s">
        <v>70</v>
      </c>
      <c r="C10" s="155"/>
      <c r="D10" s="177">
        <v>1</v>
      </c>
      <c r="E10" s="40"/>
      <c r="F10" s="43" t="s">
        <v>27</v>
      </c>
      <c r="G10" s="85"/>
    </row>
    <row r="11" spans="1:9" s="6" customFormat="1" ht="18" customHeight="1" x14ac:dyDescent="0.3">
      <c r="A11" s="80"/>
      <c r="B11" s="43" t="s">
        <v>71</v>
      </c>
      <c r="C11" s="155"/>
      <c r="D11" s="177">
        <v>1</v>
      </c>
      <c r="E11" s="40"/>
      <c r="F11" s="66" t="s">
        <v>29</v>
      </c>
      <c r="G11" s="86">
        <f>G8*G9*G10</f>
        <v>0</v>
      </c>
    </row>
    <row r="12" spans="1:9" s="6" customFormat="1" ht="18" customHeight="1" x14ac:dyDescent="0.3">
      <c r="A12" s="80"/>
      <c r="B12" s="43" t="s">
        <v>72</v>
      </c>
      <c r="C12" s="172">
        <f>G17</f>
        <v>0</v>
      </c>
      <c r="D12" s="177">
        <v>1</v>
      </c>
      <c r="E12" s="40"/>
      <c r="F12" s="68"/>
      <c r="G12" s="87"/>
    </row>
    <row r="13" spans="1:9" s="6" customFormat="1" ht="18" customHeight="1" x14ac:dyDescent="0.3">
      <c r="A13" s="80"/>
      <c r="B13" s="43" t="s">
        <v>73</v>
      </c>
      <c r="C13" s="155"/>
      <c r="D13" s="177">
        <v>1</v>
      </c>
      <c r="E13" s="40"/>
      <c r="F13" s="255" t="s">
        <v>72</v>
      </c>
      <c r="G13" s="256"/>
    </row>
    <row r="14" spans="1:9" s="6" customFormat="1" ht="18" customHeight="1" x14ac:dyDescent="0.3">
      <c r="A14" s="80"/>
      <c r="B14" s="178" t="s">
        <v>74</v>
      </c>
      <c r="C14" s="155"/>
      <c r="D14" s="177">
        <v>1</v>
      </c>
      <c r="E14" s="40"/>
      <c r="F14" s="43" t="s">
        <v>75</v>
      </c>
      <c r="G14" s="84"/>
    </row>
    <row r="15" spans="1:9" s="6" customFormat="1" ht="18" customHeight="1" x14ac:dyDescent="0.3">
      <c r="A15" s="80"/>
      <c r="B15" s="43" t="s">
        <v>76</v>
      </c>
      <c r="C15" s="155"/>
      <c r="D15" s="177">
        <v>1</v>
      </c>
      <c r="E15" s="40"/>
      <c r="F15" s="43" t="s">
        <v>77</v>
      </c>
      <c r="G15" s="84"/>
    </row>
    <row r="16" spans="1:9" s="6" customFormat="1" ht="18" customHeight="1" x14ac:dyDescent="0.3">
      <c r="A16" s="80"/>
      <c r="B16" s="220" t="s">
        <v>41</v>
      </c>
      <c r="C16" s="155"/>
      <c r="D16" s="177">
        <v>1</v>
      </c>
      <c r="E16" s="40"/>
      <c r="F16" s="43" t="s">
        <v>78</v>
      </c>
      <c r="G16" s="85"/>
    </row>
    <row r="17" spans="1:7" s="6" customFormat="1" ht="18" customHeight="1" thickBot="1" x14ac:dyDescent="0.35">
      <c r="A17" s="80"/>
      <c r="B17" s="220" t="s">
        <v>41</v>
      </c>
      <c r="C17" s="155"/>
      <c r="D17" s="177">
        <v>1</v>
      </c>
      <c r="E17" s="40"/>
      <c r="F17" s="46" t="s">
        <v>29</v>
      </c>
      <c r="G17" s="89">
        <f>G14*G15*G16</f>
        <v>0</v>
      </c>
    </row>
    <row r="18" spans="1:7" s="6" customFormat="1" ht="18" customHeight="1" thickBot="1" x14ac:dyDescent="0.35">
      <c r="A18" s="80"/>
      <c r="B18" s="171" t="s">
        <v>79</v>
      </c>
      <c r="C18" s="206">
        <f>(C7*D7)+(C8*D8)+(C9*D9)+(C10*D10)+(C11*D11)+(C12*D12)+(C13*D13)+(C14*D14)+(C15*D15)+(C16*D16)+(C17*D17)</f>
        <v>0</v>
      </c>
      <c r="D18" s="207"/>
      <c r="E18" s="40"/>
      <c r="F18" s="40"/>
      <c r="G18" s="40"/>
    </row>
    <row r="19" spans="1:7" s="6" customFormat="1" ht="51" customHeight="1" x14ac:dyDescent="0.3">
      <c r="A19" s="90"/>
      <c r="B19" s="253" t="s">
        <v>80</v>
      </c>
      <c r="C19" s="253"/>
      <c r="D19" s="253"/>
      <c r="E19" s="253"/>
      <c r="F19" s="253"/>
      <c r="G19" s="253"/>
    </row>
    <row r="20" spans="1:7" s="6" customFormat="1" ht="17.25" x14ac:dyDescent="0.3">
      <c r="A20" s="90"/>
      <c r="B20" s="254" t="s">
        <v>81</v>
      </c>
      <c r="C20" s="254"/>
      <c r="D20" s="254"/>
      <c r="E20" s="254"/>
      <c r="F20" s="254"/>
      <c r="G20" s="254"/>
    </row>
    <row r="21" spans="1:7" s="6" customFormat="1" ht="17.25" x14ac:dyDescent="0.3">
      <c r="A21" s="90"/>
      <c r="B21" s="254" t="s">
        <v>82</v>
      </c>
      <c r="C21" s="254"/>
      <c r="D21" s="254"/>
      <c r="E21" s="254"/>
      <c r="F21" s="254"/>
      <c r="G21" s="254"/>
    </row>
  </sheetData>
  <sheetProtection sheet="1" objects="1" scenarios="1"/>
  <protectedRanges>
    <protectedRange sqref="D7:D17 C8:C11 C13:C17 G8:G10 G14:G16" name="Grey cells"/>
    <protectedRange sqref="B16:B17" name="Other"/>
  </protectedRanges>
  <mergeCells count="8">
    <mergeCell ref="A2:G2"/>
    <mergeCell ref="B19:G19"/>
    <mergeCell ref="B20:G20"/>
    <mergeCell ref="B21:G21"/>
    <mergeCell ref="F7:G7"/>
    <mergeCell ref="F13:G13"/>
    <mergeCell ref="B3:G3"/>
    <mergeCell ref="B4:G4"/>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B132F7-2DFB-4BA0-B8D6-C205307E937D}">
  <sheetPr codeName="Sheet8"/>
  <dimension ref="A1:M23"/>
  <sheetViews>
    <sheetView topLeftCell="B1" workbookViewId="0">
      <selection activeCell="C9" sqref="C9"/>
    </sheetView>
  </sheetViews>
  <sheetFormatPr defaultColWidth="0" defaultRowHeight="17.25" zeroHeight="1" x14ac:dyDescent="0.3"/>
  <cols>
    <col min="1" max="1" width="8.25" style="13" hidden="1" customWidth="1"/>
    <col min="2" max="2" width="56.25" style="13" customWidth="1"/>
    <col min="3" max="3" width="12" style="13" customWidth="1"/>
    <col min="4" max="4" width="16.375" style="13" customWidth="1"/>
    <col min="5" max="5" width="3.875" style="6" customWidth="1"/>
    <col min="6" max="6" width="13.75" style="6" customWidth="1"/>
    <col min="7" max="7" width="10.25" style="6" customWidth="1"/>
    <col min="8" max="10" width="8.25" style="6" customWidth="1"/>
    <col min="11" max="13" width="0" style="13" hidden="1" customWidth="1"/>
    <col min="14" max="16384" width="8.25" style="13" hidden="1"/>
  </cols>
  <sheetData>
    <row r="1" spans="1:9" s="6" customFormat="1" ht="25.5" x14ac:dyDescent="0.5">
      <c r="A1" s="75"/>
      <c r="B1" s="76" t="s">
        <v>83</v>
      </c>
      <c r="C1" s="77"/>
      <c r="D1" s="77"/>
      <c r="E1" s="78"/>
      <c r="F1" s="78"/>
      <c r="G1" s="78"/>
    </row>
    <row r="2" spans="1:9" s="6" customFormat="1" ht="5.25" customHeight="1" x14ac:dyDescent="0.35">
      <c r="A2" s="80"/>
      <c r="B2" s="8"/>
      <c r="C2" s="9"/>
      <c r="D2" s="9"/>
    </row>
    <row r="3" spans="1:9" s="6" customFormat="1" ht="19.149999999999999" customHeight="1" x14ac:dyDescent="0.3">
      <c r="A3" s="251" t="s">
        <v>84</v>
      </c>
      <c r="B3" s="261"/>
      <c r="C3" s="261"/>
      <c r="D3" s="261"/>
    </row>
    <row r="4" spans="1:9" s="6" customFormat="1" ht="19.149999999999999" customHeight="1" x14ac:dyDescent="0.3">
      <c r="A4" s="137"/>
      <c r="B4" s="257" t="s">
        <v>62</v>
      </c>
      <c r="C4" s="258"/>
      <c r="D4" s="258"/>
      <c r="E4" s="258"/>
      <c r="F4" s="258"/>
      <c r="G4" s="258"/>
    </row>
    <row r="5" spans="1:9" s="6" customFormat="1" ht="19.149999999999999" customHeight="1" x14ac:dyDescent="0.3">
      <c r="A5" s="137"/>
      <c r="B5" s="259" t="s">
        <v>63</v>
      </c>
      <c r="C5" s="260"/>
      <c r="D5" s="260"/>
      <c r="E5" s="260"/>
      <c r="F5" s="260"/>
      <c r="G5" s="260"/>
    </row>
    <row r="6" spans="1:9" s="6" customFormat="1" ht="6" customHeight="1" thickBot="1" x14ac:dyDescent="0.35">
      <c r="A6" s="82"/>
      <c r="B6" s="11"/>
      <c r="C6" s="11"/>
      <c r="D6" s="11"/>
    </row>
    <row r="7" spans="1:9" s="6" customFormat="1" ht="49.5" customHeight="1" x14ac:dyDescent="0.55000000000000004">
      <c r="A7" s="80"/>
      <c r="B7" s="146"/>
      <c r="C7" s="156" t="s">
        <v>64</v>
      </c>
      <c r="D7" s="148" t="s">
        <v>65</v>
      </c>
      <c r="E7" s="40"/>
      <c r="F7" s="71" t="s">
        <v>66</v>
      </c>
      <c r="G7" s="83"/>
      <c r="H7" s="19"/>
      <c r="I7" s="19"/>
    </row>
    <row r="8" spans="1:9" s="6" customFormat="1" ht="18" customHeight="1" x14ac:dyDescent="0.55000000000000004">
      <c r="A8" s="80"/>
      <c r="B8" s="149" t="s">
        <v>85</v>
      </c>
      <c r="C8" s="150">
        <f>G12</f>
        <v>0</v>
      </c>
      <c r="D8" s="151">
        <v>1</v>
      </c>
      <c r="E8" s="40"/>
      <c r="F8" s="255" t="s">
        <v>19</v>
      </c>
      <c r="G8" s="256"/>
      <c r="H8" s="19"/>
      <c r="I8" s="19"/>
    </row>
    <row r="9" spans="1:9" s="6" customFormat="1" ht="18" customHeight="1" x14ac:dyDescent="0.55000000000000004">
      <c r="A9" s="80"/>
      <c r="B9" s="149" t="s">
        <v>86</v>
      </c>
      <c r="C9" s="153"/>
      <c r="D9" s="151">
        <v>1</v>
      </c>
      <c r="E9" s="40"/>
      <c r="F9" s="43" t="s">
        <v>24</v>
      </c>
      <c r="G9" s="84"/>
      <c r="H9" s="19"/>
      <c r="I9" s="19"/>
    </row>
    <row r="10" spans="1:9" s="6" customFormat="1" ht="18" customHeight="1" x14ac:dyDescent="0.3">
      <c r="A10" s="80"/>
      <c r="B10" s="149" t="s">
        <v>87</v>
      </c>
      <c r="C10" s="153"/>
      <c r="D10" s="151">
        <v>1</v>
      </c>
      <c r="E10" s="40"/>
      <c r="F10" s="43" t="s">
        <v>26</v>
      </c>
      <c r="G10" s="84"/>
    </row>
    <row r="11" spans="1:9" s="6" customFormat="1" ht="18" customHeight="1" x14ac:dyDescent="0.3">
      <c r="A11" s="80"/>
      <c r="B11" s="152" t="s">
        <v>88</v>
      </c>
      <c r="C11" s="153"/>
      <c r="D11" s="151">
        <v>1</v>
      </c>
      <c r="E11" s="40"/>
      <c r="F11" s="43" t="s">
        <v>27</v>
      </c>
      <c r="G11" s="85"/>
    </row>
    <row r="12" spans="1:9" s="6" customFormat="1" ht="18" customHeight="1" x14ac:dyDescent="0.3">
      <c r="A12" s="80"/>
      <c r="B12" s="152" t="s">
        <v>89</v>
      </c>
      <c r="C12" s="153"/>
      <c r="D12" s="151">
        <v>1</v>
      </c>
      <c r="E12" s="40"/>
      <c r="F12" s="66" t="s">
        <v>29</v>
      </c>
      <c r="G12" s="86">
        <f>G9*G10*G11</f>
        <v>0</v>
      </c>
    </row>
    <row r="13" spans="1:9" s="6" customFormat="1" ht="18" customHeight="1" x14ac:dyDescent="0.3">
      <c r="A13" s="80"/>
      <c r="B13" s="149" t="s">
        <v>90</v>
      </c>
      <c r="C13" s="153"/>
      <c r="D13" s="151">
        <v>1</v>
      </c>
      <c r="E13" s="40"/>
      <c r="F13" s="68"/>
      <c r="G13" s="87"/>
    </row>
    <row r="14" spans="1:9" s="6" customFormat="1" ht="18" customHeight="1" x14ac:dyDescent="0.3">
      <c r="A14" s="80"/>
      <c r="B14" s="149" t="s">
        <v>91</v>
      </c>
      <c r="C14" s="150">
        <f>G18</f>
        <v>0</v>
      </c>
      <c r="D14" s="151">
        <v>1</v>
      </c>
      <c r="E14" s="40"/>
      <c r="F14" s="262" t="s">
        <v>92</v>
      </c>
      <c r="G14" s="263"/>
    </row>
    <row r="15" spans="1:9" s="6" customFormat="1" ht="18" customHeight="1" x14ac:dyDescent="0.3">
      <c r="A15" s="80"/>
      <c r="B15" s="149" t="s">
        <v>93</v>
      </c>
      <c r="C15" s="153"/>
      <c r="D15" s="151">
        <v>1</v>
      </c>
      <c r="E15" s="40"/>
      <c r="F15" s="43" t="s">
        <v>75</v>
      </c>
      <c r="G15" s="84"/>
    </row>
    <row r="16" spans="1:9" s="6" customFormat="1" ht="18" customHeight="1" x14ac:dyDescent="0.3">
      <c r="A16" s="80"/>
      <c r="B16" s="152" t="s">
        <v>74</v>
      </c>
      <c r="C16" s="153"/>
      <c r="D16" s="151">
        <v>1</v>
      </c>
      <c r="E16" s="40"/>
      <c r="F16" s="43" t="s">
        <v>77</v>
      </c>
      <c r="G16" s="84"/>
    </row>
    <row r="17" spans="1:7" s="6" customFormat="1" ht="18" customHeight="1" x14ac:dyDescent="0.3">
      <c r="A17" s="80"/>
      <c r="B17" s="44" t="s">
        <v>41</v>
      </c>
      <c r="C17" s="153"/>
      <c r="D17" s="151">
        <v>1</v>
      </c>
      <c r="E17" s="40"/>
      <c r="F17" s="43" t="s">
        <v>78</v>
      </c>
      <c r="G17" s="85"/>
    </row>
    <row r="18" spans="1:7" s="6" customFormat="1" ht="18" customHeight="1" thickBot="1" x14ac:dyDescent="0.35">
      <c r="A18" s="80"/>
      <c r="B18" s="44" t="s">
        <v>41</v>
      </c>
      <c r="C18" s="153"/>
      <c r="D18" s="151">
        <v>1</v>
      </c>
      <c r="E18" s="40"/>
      <c r="F18" s="46" t="s">
        <v>29</v>
      </c>
      <c r="G18" s="89">
        <f>G15*G16*G17</f>
        <v>0</v>
      </c>
    </row>
    <row r="19" spans="1:7" s="6" customFormat="1" ht="18" customHeight="1" thickBot="1" x14ac:dyDescent="0.35">
      <c r="A19" s="80"/>
      <c r="B19" s="204" t="s">
        <v>94</v>
      </c>
      <c r="C19" s="205">
        <f>(C8*D8)+(C9*D9)+(C10*D10)+(C11*D11)+(C12*D12)+(C13*D13)+(C14*D14)+(C15*D15)+(C16*D16)+(C17*D17)+(C18*D18)</f>
        <v>0</v>
      </c>
      <c r="D19" s="203"/>
      <c r="E19" s="40"/>
      <c r="F19" s="40"/>
      <c r="G19" s="40"/>
    </row>
    <row r="20" spans="1:7" s="6" customFormat="1" ht="49.5" customHeight="1" x14ac:dyDescent="0.3">
      <c r="A20" s="90"/>
      <c r="B20" s="253" t="s">
        <v>80</v>
      </c>
      <c r="C20" s="253"/>
      <c r="D20" s="253"/>
      <c r="E20" s="253"/>
      <c r="F20" s="253"/>
      <c r="G20" s="253"/>
    </row>
    <row r="21" spans="1:7" s="6" customFormat="1" x14ac:dyDescent="0.3">
      <c r="A21" s="90"/>
      <c r="B21" s="254" t="s">
        <v>81</v>
      </c>
      <c r="C21" s="254"/>
      <c r="D21" s="254"/>
      <c r="E21" s="254"/>
      <c r="F21" s="254"/>
      <c r="G21" s="254"/>
    </row>
    <row r="22" spans="1:7" s="6" customFormat="1" x14ac:dyDescent="0.3">
      <c r="A22" s="90"/>
      <c r="B22" s="254" t="s">
        <v>82</v>
      </c>
      <c r="C22" s="254"/>
      <c r="D22" s="254"/>
      <c r="E22" s="254"/>
      <c r="F22" s="254"/>
      <c r="G22" s="254"/>
    </row>
    <row r="23" spans="1:7" s="6" customFormat="1" ht="37.5" customHeight="1" thickBot="1" x14ac:dyDescent="0.35">
      <c r="A23" s="91"/>
      <c r="B23" s="254"/>
      <c r="C23" s="254"/>
      <c r="D23" s="254"/>
      <c r="E23" s="254"/>
      <c r="F23" s="254"/>
      <c r="G23" s="254"/>
    </row>
  </sheetData>
  <sheetProtection sheet="1" objects="1" scenarios="1"/>
  <protectedRanges>
    <protectedRange sqref="B17:B18" name="Other"/>
    <protectedRange sqref="C9:C13 C15:C18 D8:D18 G9:G11 G15:G17" name="Grey cells"/>
  </protectedRanges>
  <mergeCells count="9">
    <mergeCell ref="B23:G23"/>
    <mergeCell ref="B20:G20"/>
    <mergeCell ref="B21:G21"/>
    <mergeCell ref="B22:G22"/>
    <mergeCell ref="A3:D3"/>
    <mergeCell ref="F8:G8"/>
    <mergeCell ref="F14:G14"/>
    <mergeCell ref="B4:G4"/>
    <mergeCell ref="B5:G5"/>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CB9D3B-BF14-4DED-B6D1-14A8E829B5DE}">
  <sheetPr codeName="Sheet9"/>
  <dimension ref="A1:M27"/>
  <sheetViews>
    <sheetView topLeftCell="B1" zoomScaleNormal="100" workbookViewId="0">
      <selection activeCell="C9" sqref="C9"/>
    </sheetView>
  </sheetViews>
  <sheetFormatPr defaultColWidth="0" defaultRowHeight="17.25" zeroHeight="1" x14ac:dyDescent="0.3"/>
  <cols>
    <col min="1" max="1" width="8.25" style="13" hidden="1" customWidth="1"/>
    <col min="2" max="2" width="57.625" style="13" customWidth="1"/>
    <col min="3" max="3" width="11.875" style="13" customWidth="1"/>
    <col min="4" max="4" width="17.625" style="13" customWidth="1"/>
    <col min="5" max="5" width="4.125" style="6" customWidth="1"/>
    <col min="6" max="6" width="14.125" style="6" customWidth="1"/>
    <col min="7" max="7" width="9.125" style="6" customWidth="1"/>
    <col min="8" max="10" width="8.25" style="6" customWidth="1"/>
    <col min="11" max="13" width="0" style="13" hidden="1" customWidth="1"/>
    <col min="14" max="16384" width="8.25" style="13" hidden="1"/>
  </cols>
  <sheetData>
    <row r="1" spans="1:9" s="6" customFormat="1" ht="25.5" x14ac:dyDescent="0.5">
      <c r="A1" s="75"/>
      <c r="B1" s="76" t="s">
        <v>95</v>
      </c>
      <c r="C1" s="77"/>
      <c r="D1" s="77"/>
      <c r="E1" s="78"/>
      <c r="F1" s="78"/>
      <c r="G1" s="78"/>
    </row>
    <row r="2" spans="1:9" s="6" customFormat="1" ht="6.75" customHeight="1" x14ac:dyDescent="0.35">
      <c r="A2" s="80"/>
      <c r="B2" s="8"/>
      <c r="C2" s="9"/>
      <c r="D2" s="9"/>
    </row>
    <row r="3" spans="1:9" s="6" customFormat="1" ht="19.149999999999999" customHeight="1" x14ac:dyDescent="0.3">
      <c r="A3" s="251" t="s">
        <v>96</v>
      </c>
      <c r="B3" s="252"/>
      <c r="C3" s="252"/>
      <c r="D3" s="252"/>
      <c r="E3" s="252"/>
      <c r="F3" s="252"/>
      <c r="G3" s="252"/>
    </row>
    <row r="4" spans="1:9" s="6" customFormat="1" ht="19.149999999999999" customHeight="1" x14ac:dyDescent="0.3">
      <c r="A4" s="137"/>
      <c r="B4" s="257" t="s">
        <v>97</v>
      </c>
      <c r="C4" s="258"/>
      <c r="D4" s="258"/>
      <c r="E4" s="258"/>
      <c r="F4" s="258"/>
      <c r="G4" s="258"/>
    </row>
    <row r="5" spans="1:9" s="6" customFormat="1" ht="19.149999999999999" customHeight="1" x14ac:dyDescent="0.3">
      <c r="A5" s="137"/>
      <c r="B5" s="259" t="s">
        <v>63</v>
      </c>
      <c r="C5" s="260"/>
      <c r="D5" s="260"/>
      <c r="E5" s="260"/>
      <c r="F5" s="260"/>
      <c r="G5" s="260"/>
    </row>
    <row r="6" spans="1:9" s="6" customFormat="1" ht="6.75" customHeight="1" thickBot="1" x14ac:dyDescent="0.35">
      <c r="A6" s="82"/>
      <c r="B6" s="11"/>
      <c r="C6" s="11"/>
      <c r="D6" s="11"/>
    </row>
    <row r="7" spans="1:9" s="6" customFormat="1" ht="48" customHeight="1" x14ac:dyDescent="0.55000000000000004">
      <c r="A7" s="80"/>
      <c r="B7" s="159"/>
      <c r="C7" s="160" t="s">
        <v>64</v>
      </c>
      <c r="D7" s="161" t="s">
        <v>65</v>
      </c>
      <c r="E7" s="40"/>
      <c r="F7" s="71" t="s">
        <v>66</v>
      </c>
      <c r="G7" s="83"/>
      <c r="H7" s="19"/>
      <c r="I7" s="19"/>
    </row>
    <row r="8" spans="1:9" s="6" customFormat="1" ht="18" customHeight="1" x14ac:dyDescent="0.55000000000000004">
      <c r="A8" s="80"/>
      <c r="B8" s="43" t="s">
        <v>98</v>
      </c>
      <c r="C8" s="173">
        <f>G12</f>
        <v>0</v>
      </c>
      <c r="D8" s="177">
        <v>1</v>
      </c>
      <c r="E8" s="40"/>
      <c r="F8" s="255" t="s">
        <v>19</v>
      </c>
      <c r="G8" s="256"/>
      <c r="H8" s="19"/>
      <c r="I8" s="19"/>
    </row>
    <row r="9" spans="1:9" s="6" customFormat="1" ht="18" customHeight="1" x14ac:dyDescent="0.55000000000000004">
      <c r="A9" s="80"/>
      <c r="B9" s="43" t="s">
        <v>99</v>
      </c>
      <c r="C9" s="174"/>
      <c r="D9" s="177">
        <v>1</v>
      </c>
      <c r="E9" s="40"/>
      <c r="F9" s="43" t="s">
        <v>24</v>
      </c>
      <c r="G9" s="84"/>
      <c r="H9" s="19"/>
      <c r="I9" s="19"/>
    </row>
    <row r="10" spans="1:9" s="6" customFormat="1" ht="18" customHeight="1" x14ac:dyDescent="0.55000000000000004">
      <c r="A10" s="80"/>
      <c r="B10" s="43" t="s">
        <v>100</v>
      </c>
      <c r="C10" s="174"/>
      <c r="D10" s="177">
        <v>1</v>
      </c>
      <c r="E10" s="40"/>
      <c r="F10" s="43" t="s">
        <v>26</v>
      </c>
      <c r="G10" s="84"/>
      <c r="H10" s="19"/>
      <c r="I10" s="19"/>
    </row>
    <row r="11" spans="1:9" s="6" customFormat="1" ht="18" customHeight="1" x14ac:dyDescent="0.3">
      <c r="A11" s="80"/>
      <c r="B11" s="43" t="s">
        <v>101</v>
      </c>
      <c r="C11" s="174"/>
      <c r="D11" s="177">
        <v>1</v>
      </c>
      <c r="E11" s="40"/>
      <c r="F11" s="43" t="s">
        <v>27</v>
      </c>
      <c r="G11" s="85"/>
    </row>
    <row r="12" spans="1:9" s="6" customFormat="1" ht="18" customHeight="1" x14ac:dyDescent="0.3">
      <c r="A12" s="80"/>
      <c r="B12" s="43" t="s">
        <v>102</v>
      </c>
      <c r="C12" s="174"/>
      <c r="D12" s="177">
        <v>1</v>
      </c>
      <c r="E12" s="40"/>
      <c r="F12" s="66" t="s">
        <v>29</v>
      </c>
      <c r="G12" s="86">
        <f>G9*G10*G11</f>
        <v>0</v>
      </c>
    </row>
    <row r="13" spans="1:9" s="6" customFormat="1" ht="18" customHeight="1" x14ac:dyDescent="0.3">
      <c r="A13" s="80"/>
      <c r="B13" s="178" t="s">
        <v>103</v>
      </c>
      <c r="C13" s="174"/>
      <c r="D13" s="177">
        <v>1</v>
      </c>
      <c r="E13" s="40"/>
      <c r="F13" s="73"/>
      <c r="G13" s="131"/>
    </row>
    <row r="14" spans="1:9" s="6" customFormat="1" ht="18" customHeight="1" x14ac:dyDescent="0.3">
      <c r="A14" s="80"/>
      <c r="B14" s="178" t="s">
        <v>104</v>
      </c>
      <c r="C14" s="174"/>
      <c r="D14" s="177">
        <v>1</v>
      </c>
      <c r="E14" s="40"/>
      <c r="F14" s="265" t="s">
        <v>92</v>
      </c>
      <c r="G14" s="266"/>
    </row>
    <row r="15" spans="1:9" s="6" customFormat="1" ht="18" customHeight="1" x14ac:dyDescent="0.3">
      <c r="A15" s="80"/>
      <c r="B15" s="43" t="s">
        <v>92</v>
      </c>
      <c r="C15" s="173">
        <f>G18</f>
        <v>0</v>
      </c>
      <c r="D15" s="177">
        <v>1</v>
      </c>
      <c r="E15" s="40"/>
      <c r="F15" s="43" t="s">
        <v>75</v>
      </c>
      <c r="G15" s="84"/>
    </row>
    <row r="16" spans="1:9" s="6" customFormat="1" ht="18" customHeight="1" x14ac:dyDescent="0.3">
      <c r="A16" s="80"/>
      <c r="B16" s="43" t="s">
        <v>105</v>
      </c>
      <c r="C16" s="174"/>
      <c r="D16" s="177">
        <v>1</v>
      </c>
      <c r="E16" s="40"/>
      <c r="F16" s="43" t="s">
        <v>77</v>
      </c>
      <c r="G16" s="84"/>
    </row>
    <row r="17" spans="1:7" s="6" customFormat="1" ht="18" customHeight="1" x14ac:dyDescent="0.3">
      <c r="A17" s="80"/>
      <c r="B17" s="43" t="s">
        <v>106</v>
      </c>
      <c r="C17" s="174"/>
      <c r="D17" s="177">
        <v>1</v>
      </c>
      <c r="E17" s="40"/>
      <c r="F17" s="43" t="s">
        <v>78</v>
      </c>
      <c r="G17" s="85"/>
    </row>
    <row r="18" spans="1:7" s="6" customFormat="1" ht="18" customHeight="1" thickBot="1" x14ac:dyDescent="0.35">
      <c r="A18" s="80"/>
      <c r="B18" s="178" t="s">
        <v>74</v>
      </c>
      <c r="C18" s="174"/>
      <c r="D18" s="177">
        <v>1</v>
      </c>
      <c r="E18" s="40"/>
      <c r="F18" s="46" t="s">
        <v>29</v>
      </c>
      <c r="G18" s="89">
        <f>G15*G16*G17</f>
        <v>0</v>
      </c>
    </row>
    <row r="19" spans="1:7" s="6" customFormat="1" ht="18" customHeight="1" x14ac:dyDescent="0.3">
      <c r="A19" s="80"/>
      <c r="B19" s="43" t="s">
        <v>76</v>
      </c>
      <c r="C19" s="174"/>
      <c r="D19" s="177">
        <v>1</v>
      </c>
      <c r="E19" s="40"/>
      <c r="F19" s="74"/>
      <c r="G19" s="145"/>
    </row>
    <row r="20" spans="1:7" s="6" customFormat="1" ht="18" customHeight="1" x14ac:dyDescent="0.3">
      <c r="A20" s="80"/>
      <c r="B20" s="220" t="s">
        <v>41</v>
      </c>
      <c r="C20" s="174"/>
      <c r="D20" s="177">
        <v>1</v>
      </c>
      <c r="E20" s="40"/>
      <c r="F20" s="74"/>
      <c r="G20" s="145"/>
    </row>
    <row r="21" spans="1:7" s="6" customFormat="1" ht="18" customHeight="1" x14ac:dyDescent="0.3">
      <c r="A21" s="80"/>
      <c r="B21" s="220" t="s">
        <v>41</v>
      </c>
      <c r="C21" s="174"/>
      <c r="D21" s="177">
        <v>1</v>
      </c>
      <c r="E21" s="40"/>
      <c r="F21" s="74"/>
      <c r="G21" s="145"/>
    </row>
    <row r="22" spans="1:7" s="6" customFormat="1" ht="18" customHeight="1" x14ac:dyDescent="0.3">
      <c r="A22" s="80"/>
      <c r="B22" s="220" t="s">
        <v>41</v>
      </c>
      <c r="C22" s="174"/>
      <c r="D22" s="177">
        <v>1</v>
      </c>
      <c r="E22" s="40"/>
      <c r="F22" s="74"/>
      <c r="G22" s="145"/>
    </row>
    <row r="23" spans="1:7" s="6" customFormat="1" ht="18" thickBot="1" x14ac:dyDescent="0.35">
      <c r="A23" s="80"/>
      <c r="B23" s="157" t="s">
        <v>107</v>
      </c>
      <c r="C23" s="206">
        <f>(C8*D8)+(C9*D9)+(C10*D10)+(C11*D11)+(C12*D12)+(C13*D13)+(C14*D14)+(C15*D15)+(C16*D16)+(C17*D17)+(C18*D18)+(C19*D19)+(C20*D20)+(C21*D21)+(C22*D22)</f>
        <v>0</v>
      </c>
      <c r="D23" s="207"/>
      <c r="E23" s="40"/>
      <c r="F23" s="40"/>
      <c r="G23" s="40"/>
    </row>
    <row r="24" spans="1:7" s="6" customFormat="1" ht="48.75" customHeight="1" x14ac:dyDescent="0.3">
      <c r="A24" s="90"/>
      <c r="B24" s="253" t="s">
        <v>80</v>
      </c>
      <c r="C24" s="253"/>
      <c r="D24" s="253"/>
      <c r="E24" s="253"/>
      <c r="F24" s="253"/>
      <c r="G24" s="253"/>
    </row>
    <row r="25" spans="1:7" s="6" customFormat="1" x14ac:dyDescent="0.3">
      <c r="A25" s="90"/>
      <c r="B25" s="254" t="s">
        <v>81</v>
      </c>
      <c r="C25" s="254"/>
      <c r="D25" s="254"/>
      <c r="E25" s="254"/>
      <c r="F25" s="254"/>
      <c r="G25" s="254"/>
    </row>
    <row r="26" spans="1:7" s="6" customFormat="1" x14ac:dyDescent="0.3">
      <c r="A26" s="90"/>
      <c r="B26" s="254" t="s">
        <v>82</v>
      </c>
      <c r="C26" s="254"/>
      <c r="D26" s="254"/>
      <c r="E26" s="254"/>
      <c r="F26" s="254"/>
      <c r="G26" s="254"/>
    </row>
    <row r="27" spans="1:7" s="6" customFormat="1" ht="18" thickBot="1" x14ac:dyDescent="0.35">
      <c r="A27" s="91"/>
      <c r="B27" s="264"/>
      <c r="C27" s="264"/>
      <c r="D27" s="264"/>
      <c r="E27" s="40"/>
      <c r="F27" s="40"/>
      <c r="G27" s="40"/>
    </row>
  </sheetData>
  <sheetProtection sheet="1" objects="1" scenarios="1"/>
  <protectedRanges>
    <protectedRange sqref="B20:B22" name="Other"/>
    <protectedRange sqref="C9:C14 C16:C22 D8:D22 G9:G11 G15:G17" name="Grey cells"/>
  </protectedRanges>
  <mergeCells count="9">
    <mergeCell ref="B27:D27"/>
    <mergeCell ref="B4:G4"/>
    <mergeCell ref="B5:G5"/>
    <mergeCell ref="A3:G3"/>
    <mergeCell ref="B24:G24"/>
    <mergeCell ref="B25:G25"/>
    <mergeCell ref="B26:G26"/>
    <mergeCell ref="F8:G8"/>
    <mergeCell ref="F14:G14"/>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033B7A-B8EA-4FF7-8886-67570E2A49CB}">
  <sheetPr codeName="Sheet10"/>
  <dimension ref="A1:M26"/>
  <sheetViews>
    <sheetView topLeftCell="B1" workbookViewId="0">
      <selection activeCell="C9" sqref="C9"/>
    </sheetView>
  </sheetViews>
  <sheetFormatPr defaultColWidth="0" defaultRowHeight="17.25" zeroHeight="1" x14ac:dyDescent="0.3"/>
  <cols>
    <col min="1" max="1" width="8.25" style="13" hidden="1" customWidth="1"/>
    <col min="2" max="2" width="50.75" style="13" customWidth="1"/>
    <col min="3" max="3" width="9.875" style="13" customWidth="1"/>
    <col min="4" max="4" width="18.125" style="13" customWidth="1"/>
    <col min="5" max="5" width="4.25" style="6" customWidth="1"/>
    <col min="6" max="6" width="13.375" style="6" customWidth="1"/>
    <col min="7" max="7" width="8.5" style="6" customWidth="1"/>
    <col min="8" max="10" width="8.25" style="6" customWidth="1"/>
    <col min="11" max="13" width="0" style="13" hidden="1" customWidth="1"/>
    <col min="14" max="16384" width="8.25" style="13" hidden="1"/>
  </cols>
  <sheetData>
    <row r="1" spans="1:9" s="6" customFormat="1" ht="25.5" x14ac:dyDescent="0.5">
      <c r="A1" s="75"/>
      <c r="B1" s="76" t="s">
        <v>108</v>
      </c>
      <c r="C1" s="77"/>
      <c r="D1" s="77"/>
      <c r="E1" s="78"/>
      <c r="F1" s="78"/>
      <c r="G1" s="78"/>
    </row>
    <row r="2" spans="1:9" s="6" customFormat="1" ht="6.75" customHeight="1" x14ac:dyDescent="0.35">
      <c r="A2" s="80"/>
      <c r="B2" s="8"/>
      <c r="C2" s="9"/>
      <c r="D2" s="9"/>
    </row>
    <row r="3" spans="1:9" s="6" customFormat="1" x14ac:dyDescent="0.3">
      <c r="A3" s="251" t="s">
        <v>109</v>
      </c>
      <c r="B3" s="252"/>
      <c r="C3" s="252"/>
      <c r="D3" s="252"/>
      <c r="E3" s="252"/>
      <c r="F3" s="252"/>
      <c r="G3" s="252"/>
    </row>
    <row r="4" spans="1:9" s="6" customFormat="1" x14ac:dyDescent="0.3">
      <c r="A4" s="137"/>
      <c r="B4" s="257" t="s">
        <v>62</v>
      </c>
      <c r="C4" s="258"/>
      <c r="D4" s="258"/>
      <c r="E4" s="258"/>
      <c r="F4" s="258"/>
      <c r="G4" s="258"/>
    </row>
    <row r="5" spans="1:9" s="6" customFormat="1" x14ac:dyDescent="0.3">
      <c r="A5" s="137"/>
      <c r="B5" s="259" t="s">
        <v>63</v>
      </c>
      <c r="C5" s="260"/>
      <c r="D5" s="260"/>
      <c r="E5" s="260"/>
      <c r="F5" s="260"/>
      <c r="G5" s="260"/>
    </row>
    <row r="6" spans="1:9" s="6" customFormat="1" ht="5.25" customHeight="1" thickBot="1" x14ac:dyDescent="0.35">
      <c r="A6" s="82"/>
      <c r="B6" s="11"/>
      <c r="C6" s="11"/>
      <c r="D6" s="11"/>
    </row>
    <row r="7" spans="1:9" s="6" customFormat="1" ht="31.15" customHeight="1" x14ac:dyDescent="0.55000000000000004">
      <c r="A7" s="80"/>
      <c r="B7" s="146"/>
      <c r="C7" s="162" t="s">
        <v>64</v>
      </c>
      <c r="D7" s="148" t="s">
        <v>65</v>
      </c>
      <c r="E7" s="40"/>
      <c r="F7" s="71" t="s">
        <v>66</v>
      </c>
      <c r="G7" s="83"/>
      <c r="H7" s="19"/>
      <c r="I7" s="19"/>
    </row>
    <row r="8" spans="1:9" s="6" customFormat="1" ht="18" customHeight="1" x14ac:dyDescent="0.55000000000000004">
      <c r="A8" s="80"/>
      <c r="B8" s="43" t="s">
        <v>110</v>
      </c>
      <c r="C8" s="150">
        <f>G12</f>
        <v>0</v>
      </c>
      <c r="D8" s="177">
        <v>1</v>
      </c>
      <c r="E8" s="40"/>
      <c r="F8" s="255" t="s">
        <v>19</v>
      </c>
      <c r="G8" s="256"/>
      <c r="H8" s="19"/>
      <c r="I8" s="19"/>
    </row>
    <row r="9" spans="1:9" s="6" customFormat="1" ht="18" customHeight="1" x14ac:dyDescent="0.55000000000000004">
      <c r="A9" s="80"/>
      <c r="B9" s="43" t="s">
        <v>111</v>
      </c>
      <c r="C9" s="153"/>
      <c r="D9" s="177">
        <v>1</v>
      </c>
      <c r="E9" s="40"/>
      <c r="F9" s="43" t="s">
        <v>24</v>
      </c>
      <c r="G9" s="84"/>
      <c r="H9" s="19"/>
      <c r="I9" s="19"/>
    </row>
    <row r="10" spans="1:9" s="6" customFormat="1" ht="18" customHeight="1" x14ac:dyDescent="0.3">
      <c r="A10" s="80"/>
      <c r="B10" s="178" t="s">
        <v>112</v>
      </c>
      <c r="C10" s="153"/>
      <c r="D10" s="177">
        <v>1</v>
      </c>
      <c r="E10" s="40"/>
      <c r="F10" s="43" t="s">
        <v>26</v>
      </c>
      <c r="G10" s="84"/>
    </row>
    <row r="11" spans="1:9" s="6" customFormat="1" ht="18" customHeight="1" x14ac:dyDescent="0.3">
      <c r="A11" s="80"/>
      <c r="B11" s="178" t="s">
        <v>113</v>
      </c>
      <c r="C11" s="153"/>
      <c r="D11" s="177">
        <v>1</v>
      </c>
      <c r="E11" s="40"/>
      <c r="F11" s="43" t="s">
        <v>27</v>
      </c>
      <c r="G11" s="85"/>
    </row>
    <row r="12" spans="1:9" s="6" customFormat="1" ht="18" customHeight="1" x14ac:dyDescent="0.3">
      <c r="A12" s="80"/>
      <c r="B12" s="43" t="s">
        <v>92</v>
      </c>
      <c r="C12" s="150">
        <f>G18</f>
        <v>0</v>
      </c>
      <c r="D12" s="177">
        <v>1</v>
      </c>
      <c r="E12" s="40"/>
      <c r="F12" s="66" t="s">
        <v>29</v>
      </c>
      <c r="G12" s="86">
        <f>G9*G10*G11</f>
        <v>0</v>
      </c>
    </row>
    <row r="13" spans="1:9" s="6" customFormat="1" ht="18" customHeight="1" x14ac:dyDescent="0.3">
      <c r="A13" s="80"/>
      <c r="B13" s="43" t="s">
        <v>114</v>
      </c>
      <c r="C13" s="153"/>
      <c r="D13" s="177">
        <v>1</v>
      </c>
      <c r="E13" s="40"/>
      <c r="F13" s="68"/>
      <c r="G13" s="87"/>
    </row>
    <row r="14" spans="1:9" s="6" customFormat="1" ht="18" customHeight="1" x14ac:dyDescent="0.3">
      <c r="A14" s="80"/>
      <c r="B14" s="43" t="s">
        <v>115</v>
      </c>
      <c r="C14" s="153"/>
      <c r="D14" s="177">
        <v>1</v>
      </c>
      <c r="E14" s="40"/>
      <c r="F14" s="255" t="s">
        <v>92</v>
      </c>
      <c r="G14" s="256"/>
    </row>
    <row r="15" spans="1:9" s="6" customFormat="1" ht="18" customHeight="1" x14ac:dyDescent="0.3">
      <c r="A15" s="80"/>
      <c r="B15" s="43" t="s">
        <v>93</v>
      </c>
      <c r="C15" s="153"/>
      <c r="D15" s="177">
        <v>1</v>
      </c>
      <c r="E15" s="40"/>
      <c r="F15" s="43" t="s">
        <v>75</v>
      </c>
      <c r="G15" s="84"/>
    </row>
    <row r="16" spans="1:9" s="6" customFormat="1" ht="18" customHeight="1" x14ac:dyDescent="0.3">
      <c r="A16" s="80"/>
      <c r="B16" s="43" t="s">
        <v>76</v>
      </c>
      <c r="C16" s="153"/>
      <c r="D16" s="177">
        <v>1</v>
      </c>
      <c r="E16" s="40"/>
      <c r="F16" s="43" t="s">
        <v>77</v>
      </c>
      <c r="G16" s="84"/>
    </row>
    <row r="17" spans="1:7" s="6" customFormat="1" ht="18" customHeight="1" x14ac:dyDescent="0.3">
      <c r="A17" s="80"/>
      <c r="B17" s="178" t="s">
        <v>74</v>
      </c>
      <c r="C17" s="153"/>
      <c r="D17" s="177">
        <v>1</v>
      </c>
      <c r="E17" s="40"/>
      <c r="F17" s="43" t="s">
        <v>78</v>
      </c>
      <c r="G17" s="85"/>
    </row>
    <row r="18" spans="1:7" s="6" customFormat="1" ht="18" customHeight="1" thickBot="1" x14ac:dyDescent="0.35">
      <c r="A18" s="80"/>
      <c r="B18" s="325" t="s">
        <v>41</v>
      </c>
      <c r="C18" s="153"/>
      <c r="D18" s="177">
        <v>1</v>
      </c>
      <c r="E18" s="40"/>
      <c r="F18" s="46" t="s">
        <v>29</v>
      </c>
      <c r="G18" s="89">
        <f>G15*G16*G17</f>
        <v>0</v>
      </c>
    </row>
    <row r="19" spans="1:7" s="6" customFormat="1" ht="18" customHeight="1" x14ac:dyDescent="0.3">
      <c r="A19" s="80"/>
      <c r="B19" s="325" t="s">
        <v>41</v>
      </c>
      <c r="C19" s="153"/>
      <c r="D19" s="177">
        <v>1</v>
      </c>
      <c r="E19" s="40"/>
      <c r="F19" s="74"/>
      <c r="G19" s="145"/>
    </row>
    <row r="20" spans="1:7" s="6" customFormat="1" ht="15.6" customHeight="1" x14ac:dyDescent="0.3">
      <c r="A20" s="90"/>
      <c r="B20" s="220" t="s">
        <v>41</v>
      </c>
      <c r="C20" s="153"/>
      <c r="D20" s="177">
        <v>1</v>
      </c>
      <c r="E20" s="15"/>
      <c r="F20" s="15"/>
      <c r="G20" s="15"/>
    </row>
    <row r="21" spans="1:7" s="6" customFormat="1" ht="18" thickBot="1" x14ac:dyDescent="0.35">
      <c r="A21" s="90"/>
      <c r="B21" s="157" t="s">
        <v>116</v>
      </c>
      <c r="C21" s="205">
        <f>(C8*D8)+(C9*D9)+(C10*D10)+(C11*D11)+(C12*D12)+(C13*D13)+(C14*D14)+(C15*D15)+(C16*D16)+(C17*D17)+(C20*D20)+(C19*D19)+(C18*D18)</f>
        <v>0</v>
      </c>
      <c r="D21" s="207"/>
      <c r="E21" s="15"/>
      <c r="F21" s="15"/>
      <c r="G21" s="15"/>
    </row>
    <row r="22" spans="1:7" s="6" customFormat="1" ht="51.75" customHeight="1" x14ac:dyDescent="0.3">
      <c r="A22" s="90"/>
      <c r="B22" s="253" t="s">
        <v>80</v>
      </c>
      <c r="C22" s="253"/>
      <c r="D22" s="253"/>
      <c r="E22" s="253"/>
      <c r="F22" s="253"/>
      <c r="G22" s="253"/>
    </row>
    <row r="23" spans="1:7" s="6" customFormat="1" x14ac:dyDescent="0.3">
      <c r="A23" s="90"/>
      <c r="B23" s="254" t="s">
        <v>81</v>
      </c>
      <c r="C23" s="254"/>
      <c r="D23" s="254"/>
      <c r="E23" s="254"/>
      <c r="F23" s="254"/>
      <c r="G23" s="254"/>
    </row>
    <row r="24" spans="1:7" s="6" customFormat="1" ht="18" thickBot="1" x14ac:dyDescent="0.35">
      <c r="A24" s="91"/>
      <c r="B24" s="254" t="s">
        <v>82</v>
      </c>
      <c r="C24" s="254"/>
      <c r="D24" s="254"/>
      <c r="E24" s="254"/>
      <c r="F24" s="254"/>
      <c r="G24" s="254"/>
    </row>
    <row r="25" spans="1:7" hidden="1" x14ac:dyDescent="0.3">
      <c r="B25" s="15"/>
      <c r="C25" s="15"/>
      <c r="D25" s="15"/>
    </row>
    <row r="26" spans="1:7" hidden="1" x14ac:dyDescent="0.3">
      <c r="B26" s="254"/>
      <c r="C26" s="254"/>
      <c r="D26" s="254"/>
    </row>
  </sheetData>
  <sheetProtection sheet="1" objects="1" scenarios="1"/>
  <protectedRanges>
    <protectedRange sqref="B18:B20" name="Other"/>
    <protectedRange sqref="C9:C11 C13:C20 D8:D20 G9:G11 G15:G17" name="Grey cells"/>
  </protectedRanges>
  <mergeCells count="9">
    <mergeCell ref="B26:D26"/>
    <mergeCell ref="B4:G4"/>
    <mergeCell ref="B5:G5"/>
    <mergeCell ref="A3:G3"/>
    <mergeCell ref="B22:G22"/>
    <mergeCell ref="B23:G23"/>
    <mergeCell ref="B24:G24"/>
    <mergeCell ref="F8:G8"/>
    <mergeCell ref="F14:G14"/>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50EF8B-4633-4357-9399-D0DE1C8A2907}">
  <sheetPr codeName="Sheet11"/>
  <dimension ref="A1:M26"/>
  <sheetViews>
    <sheetView topLeftCell="B1" workbookViewId="0">
      <selection activeCell="C10" sqref="C10"/>
    </sheetView>
  </sheetViews>
  <sheetFormatPr defaultColWidth="0" defaultRowHeight="17.25" zeroHeight="1" x14ac:dyDescent="0.3"/>
  <cols>
    <col min="1" max="1" width="8.25" style="13" hidden="1" customWidth="1"/>
    <col min="2" max="2" width="45.875" style="13" customWidth="1"/>
    <col min="3" max="3" width="11.75" style="13" customWidth="1"/>
    <col min="4" max="4" width="14.625" style="13" customWidth="1"/>
    <col min="5" max="5" width="4.125" style="6" customWidth="1"/>
    <col min="6" max="6" width="13.25" style="6" customWidth="1"/>
    <col min="7" max="7" width="9.125" style="6" customWidth="1"/>
    <col min="8" max="10" width="8.25" style="6" customWidth="1"/>
    <col min="11" max="13" width="0" style="13" hidden="1" customWidth="1"/>
    <col min="14" max="16384" width="8.25" style="13" hidden="1"/>
  </cols>
  <sheetData>
    <row r="1" spans="1:9" s="6" customFormat="1" ht="25.5" x14ac:dyDescent="0.5">
      <c r="A1" s="3"/>
      <c r="B1" s="139" t="s">
        <v>117</v>
      </c>
      <c r="C1" s="4"/>
      <c r="D1" s="4"/>
      <c r="E1" s="140"/>
      <c r="F1" s="140"/>
      <c r="G1" s="140"/>
    </row>
    <row r="2" spans="1:9" s="6" customFormat="1" ht="11.25" customHeight="1" x14ac:dyDescent="0.35">
      <c r="A2" s="7"/>
      <c r="B2" s="8"/>
      <c r="C2" s="9"/>
      <c r="D2" s="9"/>
    </row>
    <row r="3" spans="1:9" s="6" customFormat="1" x14ac:dyDescent="0.3">
      <c r="A3" s="268" t="s">
        <v>118</v>
      </c>
      <c r="B3" s="269"/>
      <c r="C3" s="269"/>
      <c r="D3" s="269"/>
      <c r="E3" s="269"/>
      <c r="F3" s="269"/>
      <c r="G3" s="269"/>
    </row>
    <row r="4" spans="1:9" s="6" customFormat="1" x14ac:dyDescent="0.3">
      <c r="A4" s="141"/>
      <c r="B4" s="257" t="s">
        <v>62</v>
      </c>
      <c r="C4" s="258"/>
      <c r="D4" s="258"/>
      <c r="E4" s="258"/>
      <c r="F4" s="258"/>
      <c r="G4" s="258"/>
    </row>
    <row r="5" spans="1:9" s="6" customFormat="1" x14ac:dyDescent="0.3">
      <c r="A5" s="141"/>
      <c r="B5" s="259" t="s">
        <v>63</v>
      </c>
      <c r="C5" s="260"/>
      <c r="D5" s="260"/>
      <c r="E5" s="260"/>
      <c r="F5" s="260"/>
      <c r="G5" s="260"/>
    </row>
    <row r="6" spans="1:9" s="6" customFormat="1" ht="10.5" customHeight="1" thickBot="1" x14ac:dyDescent="0.35">
      <c r="A6" s="142"/>
      <c r="B6" s="11"/>
      <c r="C6" s="11"/>
      <c r="D6" s="11"/>
    </row>
    <row r="7" spans="1:9" s="6" customFormat="1" ht="49.5" customHeight="1" x14ac:dyDescent="0.55000000000000004">
      <c r="A7" s="7"/>
      <c r="B7" s="146"/>
      <c r="C7" s="156" t="s">
        <v>64</v>
      </c>
      <c r="D7" s="148" t="s">
        <v>65</v>
      </c>
      <c r="E7" s="40"/>
      <c r="F7" s="71" t="s">
        <v>66</v>
      </c>
      <c r="G7" s="72"/>
      <c r="H7" s="19"/>
      <c r="I7" s="19"/>
    </row>
    <row r="8" spans="1:9" s="6" customFormat="1" ht="18" customHeight="1" x14ac:dyDescent="0.55000000000000004">
      <c r="A8" s="7"/>
      <c r="B8" s="43" t="s">
        <v>119</v>
      </c>
      <c r="C8" s="150">
        <f>G12</f>
        <v>0</v>
      </c>
      <c r="D8" s="177">
        <v>1</v>
      </c>
      <c r="E8" s="40"/>
      <c r="F8" s="255" t="s">
        <v>120</v>
      </c>
      <c r="G8" s="267"/>
      <c r="H8" s="19"/>
      <c r="I8" s="19"/>
    </row>
    <row r="9" spans="1:9" s="6" customFormat="1" ht="18" customHeight="1" x14ac:dyDescent="0.55000000000000004">
      <c r="A9" s="7"/>
      <c r="B9" s="43" t="s">
        <v>72</v>
      </c>
      <c r="C9" s="150">
        <f>G18</f>
        <v>0</v>
      </c>
      <c r="D9" s="177">
        <v>1</v>
      </c>
      <c r="E9" s="40"/>
      <c r="F9" s="43" t="s">
        <v>24</v>
      </c>
      <c r="G9" s="64"/>
      <c r="H9" s="19"/>
      <c r="I9" s="19"/>
    </row>
    <row r="10" spans="1:9" s="6" customFormat="1" ht="18" customHeight="1" x14ac:dyDescent="0.3">
      <c r="A10" s="7"/>
      <c r="B10" s="178" t="s">
        <v>121</v>
      </c>
      <c r="C10" s="153"/>
      <c r="D10" s="177">
        <v>1</v>
      </c>
      <c r="E10" s="40"/>
      <c r="F10" s="43" t="s">
        <v>26</v>
      </c>
      <c r="G10" s="64"/>
    </row>
    <row r="11" spans="1:9" s="6" customFormat="1" x14ac:dyDescent="0.3">
      <c r="A11" s="7"/>
      <c r="B11" s="178" t="s">
        <v>74</v>
      </c>
      <c r="C11" s="154"/>
      <c r="D11" s="179">
        <v>1</v>
      </c>
      <c r="E11" s="40"/>
      <c r="F11" s="43" t="s">
        <v>27</v>
      </c>
      <c r="G11" s="65"/>
    </row>
    <row r="12" spans="1:9" s="6" customFormat="1" ht="18" customHeight="1" x14ac:dyDescent="0.3">
      <c r="A12" s="7"/>
      <c r="B12" s="43" t="s">
        <v>122</v>
      </c>
      <c r="C12" s="153"/>
      <c r="D12" s="177">
        <v>1</v>
      </c>
      <c r="E12" s="40"/>
      <c r="F12" s="66" t="s">
        <v>29</v>
      </c>
      <c r="G12" s="67">
        <f>G9*G10*G11</f>
        <v>0</v>
      </c>
    </row>
    <row r="13" spans="1:9" s="6" customFormat="1" ht="18" customHeight="1" x14ac:dyDescent="0.3">
      <c r="A13" s="7"/>
      <c r="B13" s="43" t="s">
        <v>76</v>
      </c>
      <c r="C13" s="153"/>
      <c r="D13" s="177">
        <v>1</v>
      </c>
      <c r="E13" s="40"/>
      <c r="F13" s="68"/>
      <c r="G13" s="69"/>
    </row>
    <row r="14" spans="1:9" s="6" customFormat="1" ht="18" customHeight="1" x14ac:dyDescent="0.3">
      <c r="A14" s="7"/>
      <c r="B14" s="220" t="s">
        <v>41</v>
      </c>
      <c r="C14" s="153"/>
      <c r="D14" s="177">
        <v>1</v>
      </c>
      <c r="E14" s="40"/>
      <c r="F14" s="255" t="s">
        <v>123</v>
      </c>
      <c r="G14" s="267"/>
    </row>
    <row r="15" spans="1:9" s="6" customFormat="1" ht="18" customHeight="1" x14ac:dyDescent="0.3">
      <c r="A15" s="7"/>
      <c r="B15" s="220" t="s">
        <v>41</v>
      </c>
      <c r="C15" s="153"/>
      <c r="D15" s="177">
        <v>1</v>
      </c>
      <c r="E15" s="40"/>
      <c r="F15" s="43" t="s">
        <v>75</v>
      </c>
      <c r="G15" s="64"/>
    </row>
    <row r="16" spans="1:9" s="6" customFormat="1" ht="18" customHeight="1" x14ac:dyDescent="0.3">
      <c r="A16" s="7"/>
      <c r="B16" s="220" t="s">
        <v>41</v>
      </c>
      <c r="C16" s="153"/>
      <c r="D16" s="177">
        <v>1</v>
      </c>
      <c r="E16" s="40"/>
      <c r="F16" s="43" t="s">
        <v>77</v>
      </c>
      <c r="G16" s="64"/>
    </row>
    <row r="17" spans="1:7" s="6" customFormat="1" ht="18" customHeight="1" x14ac:dyDescent="0.3">
      <c r="A17" s="7"/>
      <c r="B17" s="220" t="s">
        <v>41</v>
      </c>
      <c r="C17" s="155"/>
      <c r="D17" s="177">
        <v>1</v>
      </c>
      <c r="E17" s="40"/>
      <c r="F17" s="43" t="s">
        <v>78</v>
      </c>
      <c r="G17" s="65"/>
    </row>
    <row r="18" spans="1:7" s="6" customFormat="1" ht="18" thickBot="1" x14ac:dyDescent="0.35">
      <c r="A18" s="12"/>
      <c r="B18" s="157" t="s">
        <v>124</v>
      </c>
      <c r="C18" s="206">
        <f>(C8*D8)+(C9*D9)+(C10*D10)+(C11*D11)+(C12*D12)+(C13*D13)+(C14*D14)+(C15*D15)+(C16*D16)+(C17*D17)</f>
        <v>0</v>
      </c>
      <c r="D18" s="207"/>
      <c r="E18" s="40"/>
      <c r="F18" s="46" t="s">
        <v>29</v>
      </c>
      <c r="G18" s="70">
        <f>G15*G16*G17</f>
        <v>0</v>
      </c>
    </row>
    <row r="19" spans="1:7" s="6" customFormat="1" ht="54.75" customHeight="1" x14ac:dyDescent="0.3">
      <c r="A19" s="143"/>
      <c r="B19" s="253" t="s">
        <v>80</v>
      </c>
      <c r="C19" s="253"/>
      <c r="D19" s="253"/>
      <c r="E19" s="253"/>
      <c r="F19" s="253"/>
      <c r="G19" s="253"/>
    </row>
    <row r="20" spans="1:7" s="6" customFormat="1" ht="18.75" customHeight="1" x14ac:dyDescent="0.3">
      <c r="A20" s="143"/>
      <c r="B20" s="254" t="s">
        <v>81</v>
      </c>
      <c r="C20" s="254"/>
      <c r="D20" s="254"/>
      <c r="E20" s="254"/>
      <c r="F20" s="254"/>
      <c r="G20" s="254"/>
    </row>
    <row r="21" spans="1:7" s="6" customFormat="1" ht="36.75" customHeight="1" thickBot="1" x14ac:dyDescent="0.35">
      <c r="A21" s="144"/>
      <c r="B21" s="254" t="s">
        <v>82</v>
      </c>
      <c r="C21" s="254"/>
      <c r="D21" s="254"/>
      <c r="E21" s="254"/>
      <c r="F21" s="254"/>
      <c r="G21" s="254"/>
    </row>
    <row r="22" spans="1:7" ht="16.5" customHeight="1" x14ac:dyDescent="0.3">
      <c r="B22" s="15"/>
      <c r="C22" s="15"/>
      <c r="D22" s="15"/>
      <c r="E22" s="15"/>
      <c r="F22" s="15"/>
      <c r="G22" s="15"/>
    </row>
    <row r="23" spans="1:7" x14ac:dyDescent="0.3">
      <c r="B23" s="15"/>
      <c r="C23" s="15"/>
      <c r="D23" s="15"/>
      <c r="E23" s="15"/>
      <c r="F23" s="15"/>
      <c r="G23" s="15"/>
    </row>
    <row r="24" spans="1:7" s="6" customFormat="1" x14ac:dyDescent="0.3"/>
    <row r="25" spans="1:7" s="6" customFormat="1" x14ac:dyDescent="0.3"/>
    <row r="26" spans="1:7" s="6" customFormat="1" x14ac:dyDescent="0.3"/>
  </sheetData>
  <sheetProtection sheet="1" objects="1" scenarios="1"/>
  <protectedRanges>
    <protectedRange sqref="B14:B17" name="Other"/>
    <protectedRange sqref="C10:C17 D8:D17 G9:G10 G11 G15:G17" name="Grey cells"/>
  </protectedRanges>
  <mergeCells count="8">
    <mergeCell ref="B21:G21"/>
    <mergeCell ref="F8:G8"/>
    <mergeCell ref="F14:G14"/>
    <mergeCell ref="A3:G3"/>
    <mergeCell ref="B4:G4"/>
    <mergeCell ref="B5:G5"/>
    <mergeCell ref="B20:G20"/>
    <mergeCell ref="B19:G19"/>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lcf76f155ced4ddcb4097134ff3c332f xmlns="5db71958-a04f-45eb-8bd2-fb409b518b11">
      <Terms xmlns="http://schemas.microsoft.com/office/infopath/2007/PartnerControls"/>
    </lcf76f155ced4ddcb4097134ff3c332f>
    <_ip_UnifiedCompliancePolicyProperties xmlns="http://schemas.microsoft.com/sharepoint/v3" xsi:nil="true"/>
    <TaxCatchAll xmlns="a9c760d8-0301-4acb-b823-14fbc10a786f"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2420340BAF7DCA439AA1761B5607FD9E" ma:contentTypeVersion="16" ma:contentTypeDescription="Create a new document." ma:contentTypeScope="" ma:versionID="bdc81f2746db57a63b23df1524c6aa57">
  <xsd:schema xmlns:xsd="http://www.w3.org/2001/XMLSchema" xmlns:xs="http://www.w3.org/2001/XMLSchema" xmlns:p="http://schemas.microsoft.com/office/2006/metadata/properties" xmlns:ns1="http://schemas.microsoft.com/sharepoint/v3" xmlns:ns2="5db71958-a04f-45eb-8bd2-fb409b518b11" xmlns:ns3="a9c760d8-0301-4acb-b823-14fbc10a786f" targetNamespace="http://schemas.microsoft.com/office/2006/metadata/properties" ma:root="true" ma:fieldsID="e23c740bde0135fae9a670243ad360db" ns1:_="" ns2:_="" ns3:_="">
    <xsd:import namespace="http://schemas.microsoft.com/sharepoint/v3"/>
    <xsd:import namespace="5db71958-a04f-45eb-8bd2-fb409b518b11"/>
    <xsd:import namespace="a9c760d8-0301-4acb-b823-14fbc10a786f"/>
    <xsd:element name="properties">
      <xsd:complexType>
        <xsd:sequence>
          <xsd:element name="documentManagement">
            <xsd:complexType>
              <xsd:all>
                <xsd:element ref="ns1:_ip_UnifiedCompliancePolicyProperties" minOccurs="0"/>
                <xsd:element ref="ns1:_ip_UnifiedCompliancePolicyUIAction" minOccurs="0"/>
                <xsd:element ref="ns2:MediaServiceMetadata" minOccurs="0"/>
                <xsd:element ref="ns2:MediaServiceFastMetadata"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ServiceLocation"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8" nillable="true" ma:displayName="Unified Compliance Policy Properties" ma:hidden="true" ma:internalName="_ip_UnifiedCompliancePolicyProperties">
      <xsd:simpleType>
        <xsd:restriction base="dms:Note"/>
      </xsd:simpleType>
    </xsd:element>
    <xsd:element name="_ip_UnifiedCompliancePolicyUIAction" ma:index="9"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db71958-a04f-45eb-8bd2-fb409b518b11"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3e20e570-3a27-4eff-9ea0-d3488a33fbf1"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Location" ma:index="19" nillable="true" ma:displayName="Location" ma:indexed="true" ma:internalName="MediaServiceLocation" ma:readOnly="true">
      <xsd:simpleType>
        <xsd:restriction base="dms:Text"/>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9c760d8-0301-4acb-b823-14fbc10a786f"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5469b144-7dc9-4e5f-9d36-5208016b9dda}" ma:internalName="TaxCatchAll" ma:showField="CatchAllData" ma:web="a9c760d8-0301-4acb-b823-14fbc10a786f">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A6E672D-2D22-4971-9058-C8584A8D225B}">
  <ds:schemaRefs>
    <ds:schemaRef ds:uri="http://schemas.microsoft.com/sharepoint/v3/contenttype/forms"/>
  </ds:schemaRefs>
</ds:datastoreItem>
</file>

<file path=customXml/itemProps2.xml><?xml version="1.0" encoding="utf-8"?>
<ds:datastoreItem xmlns:ds="http://schemas.openxmlformats.org/officeDocument/2006/customXml" ds:itemID="{D6236CC3-D76C-47CA-9543-D08ED2CACEAD}">
  <ds:schemaRefs>
    <ds:schemaRef ds:uri="http://www.w3.org/XML/1998/namespace"/>
    <ds:schemaRef ds:uri="http://purl.org/dc/elements/1.1/"/>
    <ds:schemaRef ds:uri="http://purl.org/dc/dcmitype/"/>
    <ds:schemaRef ds:uri="http://schemas.microsoft.com/office/2006/documentManagement/types"/>
    <ds:schemaRef ds:uri="http://schemas.microsoft.com/sharepoint/v3"/>
    <ds:schemaRef ds:uri="a9c760d8-0301-4acb-b823-14fbc10a786f"/>
    <ds:schemaRef ds:uri="http://schemas.openxmlformats.org/package/2006/metadata/core-properties"/>
    <ds:schemaRef ds:uri="http://schemas.microsoft.com/office/infopath/2007/PartnerControls"/>
    <ds:schemaRef ds:uri="5db71958-a04f-45eb-8bd2-fb409b518b11"/>
    <ds:schemaRef ds:uri="http://schemas.microsoft.com/office/2006/metadata/properties"/>
    <ds:schemaRef ds:uri="http://purl.org/dc/terms/"/>
  </ds:schemaRefs>
</ds:datastoreItem>
</file>

<file path=customXml/itemProps3.xml><?xml version="1.0" encoding="utf-8"?>
<ds:datastoreItem xmlns:ds="http://schemas.openxmlformats.org/officeDocument/2006/customXml" ds:itemID="{A2E71BD8-E916-4B3E-9B6F-8BB177D05A5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5db71958-a04f-45eb-8bd2-fb409b518b11"/>
    <ds:schemaRef ds:uri="a9c760d8-0301-4acb-b823-14fbc10a786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Welcome</vt:lpstr>
      <vt:lpstr>FixedCosts</vt:lpstr>
      <vt:lpstr>MarketChannels</vt:lpstr>
      <vt:lpstr>YesNo</vt:lpstr>
      <vt:lpstr>CSA</vt:lpstr>
      <vt:lpstr>Distributor</vt:lpstr>
      <vt:lpstr>FarmersMarket</vt:lpstr>
      <vt:lpstr>Grocery</vt:lpstr>
      <vt:lpstr>HomeDelivery</vt:lpstr>
      <vt:lpstr>Online</vt:lpstr>
      <vt:lpstr>Restaurant</vt:lpstr>
      <vt:lpstr>RoadsideRetailStand</vt:lpstr>
      <vt:lpstr>Upick</vt:lpstr>
      <vt:lpstr>Summary</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Joe Parcell</dc:creator>
  <cp:keywords/>
  <dc:description/>
  <cp:lastModifiedBy>Mallory Rahe</cp:lastModifiedBy>
  <cp:revision/>
  <dcterms:created xsi:type="dcterms:W3CDTF">2023-12-18T12:13:38Z</dcterms:created>
  <dcterms:modified xsi:type="dcterms:W3CDTF">2024-07-19T20:15:25Z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0x0101002420340BAF7DCA439AA1761B5607FD9E</vt:lpwstr>
  </property>
  <property fmtid="{D5CDD505-2E9C-101B-9397-08002B2CF9AE}" pid="3" name="MediaServiceImageTags">
    <vt:lpwstr/>
  </property>
</Properties>
</file>